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0" yWindow="-435" windowWidth="15480" windowHeight="9105" tabRatio="842" activeTab="8"/>
  </bookViews>
  <sheets>
    <sheet name="Stats" sheetId="12" r:id="rId1"/>
    <sheet name="2017 Homicides" sheetId="14" r:id="rId2"/>
    <sheet name="2016 Homicides" sheetId="13" r:id="rId3"/>
    <sheet name="2015 Homicides" sheetId="10" r:id="rId4"/>
    <sheet name="2014 Homicides" sheetId="9" r:id="rId5"/>
    <sheet name="2013 Homicides" sheetId="8" r:id="rId6"/>
    <sheet name="2012 Homicides" sheetId="1" r:id="rId7"/>
    <sheet name="2011 Homicides" sheetId="6" r:id="rId8"/>
    <sheet name="2010 Homicides" sheetId="7" r:id="rId9"/>
  </sheets>
  <definedNames>
    <definedName name="_xlnm._FilterDatabase" localSheetId="3" hidden="1">'2015 Homicides'!$A$1:$O$35</definedName>
    <definedName name="_xlnm._FilterDatabase" localSheetId="2" hidden="1">'2016 Homicides'!$A$1:$P$30</definedName>
    <definedName name="_xlnm._FilterDatabase" localSheetId="1" hidden="1">'2017 Homicides'!$A$1:$Q$7</definedName>
    <definedName name="_xlnm.Print_Area" localSheetId="6">'2012 Homicides'!$A$1:$M$25</definedName>
    <definedName name="_xlnm.Print_Titles" localSheetId="8">'2010 Homicides'!$1:$1</definedName>
    <definedName name="_xlnm.Print_Titles" localSheetId="7">'2011 Homicides'!$1:$1</definedName>
    <definedName name="_xlnm.Print_Titles" localSheetId="6">'2012 Homicides'!$1:$1</definedName>
    <definedName name="_xlnm.Print_Titles" localSheetId="5">'2013 Homicides'!$1:$1</definedName>
  </definedNames>
  <calcPr calcId="145621"/>
</workbook>
</file>

<file path=xl/calcChain.xml><?xml version="1.0" encoding="utf-8"?>
<calcChain xmlns="http://schemas.openxmlformats.org/spreadsheetml/2006/main">
  <c r="E8" i="14" l="1"/>
  <c r="E6" i="14" l="1"/>
  <c r="E7" i="14" l="1"/>
  <c r="I18" i="12" l="1"/>
  <c r="I15" i="12"/>
  <c r="E5" i="14" l="1"/>
  <c r="A24" i="12" l="1"/>
  <c r="A21" i="12"/>
  <c r="A12" i="12"/>
  <c r="A9" i="12"/>
  <c r="A6" i="12"/>
  <c r="C6" i="12"/>
  <c r="A3" i="12"/>
  <c r="Q4" i="14"/>
  <c r="A27" i="12" s="1"/>
  <c r="E4" i="14"/>
  <c r="A15" i="12" l="1"/>
  <c r="A18" i="12"/>
  <c r="E3" i="14"/>
  <c r="E2" i="14"/>
  <c r="E21" i="13" l="1"/>
  <c r="E30" i="13" l="1"/>
  <c r="E29" i="13" l="1"/>
  <c r="E28" i="13" l="1"/>
  <c r="E27" i="13" l="1"/>
  <c r="E26" i="13" l="1"/>
  <c r="E25" i="13" l="1"/>
  <c r="E24" i="13"/>
  <c r="E23" i="13"/>
  <c r="E22" i="13" l="1"/>
  <c r="E20" i="13" l="1"/>
  <c r="E17" i="13" l="1"/>
  <c r="E19" i="13" l="1"/>
  <c r="E18" i="13"/>
  <c r="E11" i="13" l="1"/>
  <c r="E16" i="13" l="1"/>
  <c r="E15" i="13" l="1"/>
  <c r="E14" i="13" l="1"/>
  <c r="E13" i="13" l="1"/>
  <c r="E12" i="13"/>
  <c r="E10" i="13" l="1"/>
  <c r="E7" i="13"/>
  <c r="E9" i="13" l="1"/>
  <c r="E8" i="13" l="1"/>
  <c r="C27" i="12"/>
  <c r="E6" i="13" l="1"/>
  <c r="E5" i="13" l="1"/>
  <c r="C24" i="12" l="1"/>
  <c r="C21" i="12"/>
  <c r="C12" i="12"/>
  <c r="C9" i="12"/>
  <c r="C3" i="12"/>
  <c r="E30" i="12"/>
  <c r="E27" i="12"/>
  <c r="E24" i="12"/>
  <c r="E21" i="12"/>
  <c r="G12" i="12"/>
  <c r="E12" i="12"/>
  <c r="G9" i="12"/>
  <c r="E9" i="12"/>
  <c r="G6" i="12"/>
  <c r="E6" i="12"/>
  <c r="G3" i="12"/>
  <c r="E3" i="12"/>
  <c r="E3" i="13"/>
  <c r="E4" i="13"/>
  <c r="E2" i="13"/>
  <c r="G15" i="12" l="1"/>
  <c r="E18" i="12"/>
  <c r="C18" i="12"/>
  <c r="C15" i="12"/>
  <c r="G18" i="12"/>
  <c r="E15" i="12"/>
  <c r="E35" i="10" l="1"/>
  <c r="E34" i="10" l="1"/>
  <c r="E33" i="10" l="1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E2" i="10"/>
</calcChain>
</file>

<file path=xl/sharedStrings.xml><?xml version="1.0" encoding="utf-8"?>
<sst xmlns="http://schemas.openxmlformats.org/spreadsheetml/2006/main" count="2198" uniqueCount="855">
  <si>
    <t>Date</t>
  </si>
  <si>
    <t>Victim</t>
  </si>
  <si>
    <t>R/S</t>
  </si>
  <si>
    <t>Case #</t>
  </si>
  <si>
    <t>Code</t>
  </si>
  <si>
    <t>Offense</t>
  </si>
  <si>
    <t>Location</t>
  </si>
  <si>
    <t>UCR</t>
  </si>
  <si>
    <t>Homicide</t>
  </si>
  <si>
    <t>Motive</t>
  </si>
  <si>
    <t>Argument</t>
  </si>
  <si>
    <t>BM</t>
  </si>
  <si>
    <t>12-40073</t>
  </si>
  <si>
    <t>Robbery</t>
  </si>
  <si>
    <t>702 East Broad St.</t>
  </si>
  <si>
    <t>David Rodriguez</t>
  </si>
  <si>
    <t>WM</t>
  </si>
  <si>
    <t>12-58335</t>
  </si>
  <si>
    <t>Unknown</t>
  </si>
  <si>
    <t>6100 Block River Trail</t>
  </si>
  <si>
    <t>None</t>
  </si>
  <si>
    <t>Manslaughter</t>
  </si>
  <si>
    <t>12-105144</t>
  </si>
  <si>
    <t>1270 E. 113th Ave</t>
  </si>
  <si>
    <t>12-105630</t>
  </si>
  <si>
    <t>9410 N. 13th Street</t>
  </si>
  <si>
    <t>BF</t>
  </si>
  <si>
    <t>12-169783</t>
  </si>
  <si>
    <t>Gang Involved</t>
  </si>
  <si>
    <t>3501 E. Hillsborough Av</t>
  </si>
  <si>
    <t>Pending</t>
  </si>
  <si>
    <t>Child Abuse</t>
  </si>
  <si>
    <t>5122 Temple Heights</t>
  </si>
  <si>
    <t>WF</t>
  </si>
  <si>
    <t>12-205356</t>
  </si>
  <si>
    <t>Robbery or Argument</t>
  </si>
  <si>
    <t>808 East Lotus</t>
  </si>
  <si>
    <t>12-241313</t>
  </si>
  <si>
    <t>8218 N Brooks St</t>
  </si>
  <si>
    <t>Coryell Parker (10/15/86)</t>
  </si>
  <si>
    <t>11-238813</t>
  </si>
  <si>
    <t>Status</t>
  </si>
  <si>
    <t>Open</t>
  </si>
  <si>
    <t>No Suspect</t>
  </si>
  <si>
    <t>Charles Daniels (1/26/72)</t>
  </si>
  <si>
    <t>11-310554</t>
  </si>
  <si>
    <t>4504 N. 36th Street</t>
  </si>
  <si>
    <t>Leslie Jones (12/3/90)</t>
  </si>
  <si>
    <t>11-572508</t>
  </si>
  <si>
    <t>11-580577</t>
  </si>
  <si>
    <t>John Singleton (6/9/94)</t>
  </si>
  <si>
    <t>11-606785</t>
  </si>
  <si>
    <t>Unknown / Argument</t>
  </si>
  <si>
    <t>Darren Black (11/22/68)</t>
  </si>
  <si>
    <t>2422 E. 18th Avenue</t>
  </si>
  <si>
    <t>Walter Wright (7/21/51)</t>
  </si>
  <si>
    <t>11-11338</t>
  </si>
  <si>
    <t>Argument / Robbery</t>
  </si>
  <si>
    <t>1006 E. 22nd Avenue</t>
  </si>
  <si>
    <t>Engene Harris (11/11/76)</t>
  </si>
  <si>
    <t>Calyx Schenecker (9/12/94)</t>
  </si>
  <si>
    <t>11-54466</t>
  </si>
  <si>
    <t>Domestic</t>
  </si>
  <si>
    <t>16305 Royal Park</t>
  </si>
  <si>
    <t>Julie Schenecker (1/13/61)</t>
  </si>
  <si>
    <t>Beau Schenecker (9/29/92)</t>
  </si>
  <si>
    <t>Ronderique Anderson (9/17/09)</t>
  </si>
  <si>
    <t>11-64216</t>
  </si>
  <si>
    <t>7919 Lakeshore Drive</t>
  </si>
  <si>
    <t>Dwayne Poole (9/1/87)</t>
  </si>
  <si>
    <t>Michael Ayuso (5/25/71)</t>
  </si>
  <si>
    <t>11-133282</t>
  </si>
  <si>
    <t>3700 Block of Florida Av</t>
  </si>
  <si>
    <t>Jason Smith (11/10/80)</t>
  </si>
  <si>
    <t>Scott Reed (11/9/75)</t>
  </si>
  <si>
    <t>11-179288</t>
  </si>
  <si>
    <t xml:space="preserve">Argument  </t>
  </si>
  <si>
    <t>2419 East Curtis</t>
  </si>
  <si>
    <t>Bryant Marlin (6/23/87)</t>
  </si>
  <si>
    <t>Cassandra McCauley (4/15/81)</t>
  </si>
  <si>
    <t>11-188610</t>
  </si>
  <si>
    <t xml:space="preserve">801 East Curtis </t>
  </si>
  <si>
    <t>Dorsey Sanders (2/15/65)</t>
  </si>
  <si>
    <t>Sabrina Broxton (5/27/86)</t>
  </si>
  <si>
    <t>11-189302</t>
  </si>
  <si>
    <t>Hubert and Grace</t>
  </si>
  <si>
    <t>Antonio King (5/24/79)</t>
  </si>
  <si>
    <t>Melissa Morrison (10/22/77)</t>
  </si>
  <si>
    <t>11-233713</t>
  </si>
  <si>
    <t>1409 S. Moody</t>
  </si>
  <si>
    <t>Mark McVicker (3/11/72)</t>
  </si>
  <si>
    <t>Ellicott and Nebraska</t>
  </si>
  <si>
    <t>Kimberly Turner (9/15/80)</t>
  </si>
  <si>
    <t>11-245044</t>
  </si>
  <si>
    <t>7404 Picnic Island Blvd.</t>
  </si>
  <si>
    <t>William J. Gibbons (1/8/75)</t>
  </si>
  <si>
    <t>Walter JJ Revear (10/20/82)</t>
  </si>
  <si>
    <t>11-280819</t>
  </si>
  <si>
    <t>9403 N. Nebraska Av</t>
  </si>
  <si>
    <t>Jimmy Lee Cruz (9/25/77)</t>
  </si>
  <si>
    <t>Suspect: Henry Hughes (2/6/72)</t>
  </si>
  <si>
    <t>Kiara Brito (8/10/94)</t>
  </si>
  <si>
    <t>11-319060</t>
  </si>
  <si>
    <t>3021 W. Van Buren</t>
  </si>
  <si>
    <t>Charles Waits (11/24/91) &amp; Tavari Grant (7/1/92)</t>
  </si>
  <si>
    <t>Jeremi Brito (3/31/98)</t>
  </si>
  <si>
    <t>Nelson Carrillo (1/2/62)</t>
  </si>
  <si>
    <t>11-366159</t>
  </si>
  <si>
    <t>4008 E. Paris Street</t>
  </si>
  <si>
    <t>Charles Chambers (7/13/75)</t>
  </si>
  <si>
    <t>David lee Frazier (9/24/27)</t>
  </si>
  <si>
    <t>11-383184</t>
  </si>
  <si>
    <t>7007 N. Nebraska Av</t>
  </si>
  <si>
    <t>Ayana Brown (11/30/89)</t>
  </si>
  <si>
    <t>Carl Kidd (4/19/78)</t>
  </si>
  <si>
    <t>11-397625</t>
  </si>
  <si>
    <t>3402 Clay Street</t>
  </si>
  <si>
    <t>Louie Cromartie (8/9/84)</t>
  </si>
  <si>
    <t>Richard Blackman (5/4/46)</t>
  </si>
  <si>
    <t>11-531858</t>
  </si>
  <si>
    <t>6709 Interbay</t>
  </si>
  <si>
    <t>Kermit Sanford, Tanner Harrison, Tyler Robertson, Shadow Hill &amp; Chase Morgan</t>
  </si>
  <si>
    <t>11-551759</t>
  </si>
  <si>
    <t>Bar / Arugument</t>
  </si>
  <si>
    <t>1902 7th Avenue</t>
  </si>
  <si>
    <t>Marilyn Tejada (3/11/58)</t>
  </si>
  <si>
    <t>4215 N. 15th Street</t>
  </si>
  <si>
    <t>Michael, Swanson (2/6/56)</t>
  </si>
  <si>
    <t>200 W. Waters</t>
  </si>
  <si>
    <t>N. 34th St. / E. Lake Av.</t>
  </si>
  <si>
    <t>Hipolito Padilla III (12/18/85)</t>
  </si>
  <si>
    <t>11-618292</t>
  </si>
  <si>
    <t>N. Nebraska Av and Henderson</t>
  </si>
  <si>
    <t>Jordan Hill</t>
  </si>
  <si>
    <t>Jamare Hodges (9/1/95)</t>
  </si>
  <si>
    <t>11-620937</t>
  </si>
  <si>
    <t>3900 E. Ellicott</t>
  </si>
  <si>
    <t>Charon Shaw (10/22/72)</t>
  </si>
  <si>
    <t>11-626938</t>
  </si>
  <si>
    <t>318 E. Woodlawn</t>
  </si>
  <si>
    <t>Damien Townes (6/5/78)</t>
  </si>
  <si>
    <t>Gabriel Crawford (3/11/11)</t>
  </si>
  <si>
    <t>11-667161</t>
  </si>
  <si>
    <t>Mother</t>
  </si>
  <si>
    <t>Elizabeth Kain (12/5/81)</t>
  </si>
  <si>
    <t>11-689980</t>
  </si>
  <si>
    <t>N. Florida &amp; Yukon</t>
  </si>
  <si>
    <t>Jeremy Reinert (1/23/83)</t>
  </si>
  <si>
    <t>11-655840</t>
  </si>
  <si>
    <t>Drugs</t>
  </si>
  <si>
    <t>A</t>
  </si>
  <si>
    <t>Love, Christian S.</t>
  </si>
  <si>
    <t>12-292127</t>
  </si>
  <si>
    <t>5502 43rd Street North</t>
  </si>
  <si>
    <t>Defendant / Suspect</t>
  </si>
  <si>
    <t>Miller, Cecil Ray</t>
  </si>
  <si>
    <t>12-407366</t>
  </si>
  <si>
    <t>Disagree</t>
  </si>
  <si>
    <t>3623 Mohawk Av E</t>
  </si>
  <si>
    <t>Jose Torres Melvis; B/M; 6/21/92</t>
  </si>
  <si>
    <t>12-495715</t>
  </si>
  <si>
    <t>Cypress / Westshore</t>
  </si>
  <si>
    <t>Rivera, David</t>
  </si>
  <si>
    <t>5405 Church Street N</t>
  </si>
  <si>
    <t>12-207415</t>
  </si>
  <si>
    <t>8/6/2012 (4/13/12)</t>
  </si>
  <si>
    <t>12-456983</t>
  </si>
  <si>
    <t>821 Dale Mabry Hwy S</t>
  </si>
  <si>
    <t>12-514911</t>
  </si>
  <si>
    <t>1611 6th Avenue East</t>
  </si>
  <si>
    <t>12-541341</t>
  </si>
  <si>
    <t>2103 Cool Springs Rd W</t>
  </si>
  <si>
    <t>12-559939</t>
  </si>
  <si>
    <t>6706 Shadeville Lane</t>
  </si>
  <si>
    <t>10-96120</t>
  </si>
  <si>
    <t>10-154871</t>
  </si>
  <si>
    <t>10-191678</t>
  </si>
  <si>
    <t>10-218446</t>
  </si>
  <si>
    <t>10-371467</t>
  </si>
  <si>
    <t>10-621976</t>
  </si>
  <si>
    <t>10-630377</t>
  </si>
  <si>
    <t>10-734639</t>
  </si>
  <si>
    <t>B/M</t>
  </si>
  <si>
    <t>3622 52nd Street North</t>
  </si>
  <si>
    <t>W/F</t>
  </si>
  <si>
    <t>I75 / Bruce B Downs Bl</t>
  </si>
  <si>
    <t>W/M</t>
  </si>
  <si>
    <t>2422 Harper Street</t>
  </si>
  <si>
    <t>Robbery (Narcotics)</t>
  </si>
  <si>
    <t>2401 Gordon Street</t>
  </si>
  <si>
    <t>723 Hamilton Av E</t>
  </si>
  <si>
    <t>(Spain, Gregory A.)</t>
  </si>
  <si>
    <t>(Tejeda-Ochill, Dayuri)</t>
  </si>
  <si>
    <t>811 Armenia Av N</t>
  </si>
  <si>
    <t xml:space="preserve">Robbery </t>
  </si>
  <si>
    <t>10614 Altman Street</t>
  </si>
  <si>
    <t>Martinez-Rodriguez, Emilio</t>
  </si>
  <si>
    <t>2125 Dallas Av W</t>
  </si>
  <si>
    <t>12-604202</t>
  </si>
  <si>
    <t>4202 Cayuga St W</t>
  </si>
  <si>
    <t>12-643292</t>
  </si>
  <si>
    <t>1725 7th Avenue E</t>
  </si>
  <si>
    <t>12-644823</t>
  </si>
  <si>
    <t>1254 113th Avenue East</t>
  </si>
  <si>
    <t>12-653322</t>
  </si>
  <si>
    <t>2604 Hanna Av East</t>
  </si>
  <si>
    <t>12-678981</t>
  </si>
  <si>
    <t>17th Street / 24th Av E</t>
  </si>
  <si>
    <t>12-695331</t>
  </si>
  <si>
    <t>3517 Jefferson St N</t>
  </si>
  <si>
    <t>DOB</t>
  </si>
  <si>
    <t>P</t>
  </si>
  <si>
    <t>2010-4230</t>
  </si>
  <si>
    <t>Murder - 2nd</t>
  </si>
  <si>
    <t>10-69624</t>
  </si>
  <si>
    <t>Murder - 1st</t>
  </si>
  <si>
    <t>1810 Humphrey St E</t>
  </si>
  <si>
    <t>10-180394</t>
  </si>
  <si>
    <t>300 blk Woodlawn Av E</t>
  </si>
  <si>
    <t>10-202306</t>
  </si>
  <si>
    <t>1947 Main Street W</t>
  </si>
  <si>
    <t>10-293883</t>
  </si>
  <si>
    <t>4209-5715 Stevens Ct</t>
  </si>
  <si>
    <t>10-321884</t>
  </si>
  <si>
    <t>2400 blk Albany Av N</t>
  </si>
  <si>
    <t>10-383875</t>
  </si>
  <si>
    <t>50th St N / 23rd Av E</t>
  </si>
  <si>
    <t>10-404520</t>
  </si>
  <si>
    <t>2710 Columbus Dr E</t>
  </si>
  <si>
    <t>10-418697</t>
  </si>
  <si>
    <t>810 Sligh Av E</t>
  </si>
  <si>
    <t>10-431758</t>
  </si>
  <si>
    <t>4005 Hillsborough Av W</t>
  </si>
  <si>
    <t>10-466333</t>
  </si>
  <si>
    <t>2022 Thrace St</t>
  </si>
  <si>
    <t>10-475348</t>
  </si>
  <si>
    <t>1903 24th Av E</t>
  </si>
  <si>
    <t>10-526433</t>
  </si>
  <si>
    <t>3916 Chelsea St E</t>
  </si>
  <si>
    <t>10-530068</t>
  </si>
  <si>
    <t>4018 Howard Av N #203</t>
  </si>
  <si>
    <t>10-630312</t>
  </si>
  <si>
    <t>2018 Seward St E</t>
  </si>
  <si>
    <t>10-633586</t>
  </si>
  <si>
    <t>20th St N / Dr. MLK Bl E</t>
  </si>
  <si>
    <t>10-633712</t>
  </si>
  <si>
    <t>5101 Seminole Av N</t>
  </si>
  <si>
    <t>10-732621</t>
  </si>
  <si>
    <t>922 Dr. MLK Bl E</t>
  </si>
  <si>
    <t>Wall, Annie R.</t>
  </si>
  <si>
    <t>B/F</t>
  </si>
  <si>
    <t>Harrison, Samuel</t>
  </si>
  <si>
    <t xml:space="preserve">Pope, John T. </t>
  </si>
  <si>
    <t xml:space="preserve">Wilson, Leroy D. </t>
  </si>
  <si>
    <t xml:space="preserve">Wood, William R. </t>
  </si>
  <si>
    <t xml:space="preserve">Hill, Bradley A. </t>
  </si>
  <si>
    <t xml:space="preserve">Agostino, Salvatore L. </t>
  </si>
  <si>
    <t xml:space="preserve">Hope, David W. </t>
  </si>
  <si>
    <t>Darkins, Ryan Jerard</t>
  </si>
  <si>
    <t>Cullins, Derrick Eugene</t>
  </si>
  <si>
    <t>Mowrey, Lisa Anne</t>
  </si>
  <si>
    <t>Jackson, Timothy Tyrone</t>
  </si>
  <si>
    <t>Daniels, Willie Jarmar</t>
  </si>
  <si>
    <t>Toney, James Le Blanc</t>
  </si>
  <si>
    <t>Troupe, Jarvis D.; Grant, Ulysses A.; Little, Renell M.; Williams, Keontrye R.; Little, Shaquita L.</t>
  </si>
  <si>
    <t>B/M; B/F</t>
  </si>
  <si>
    <t>11/3/1953; 5/19/81; 7/28/92; 12/5/86; 9/25/93</t>
  </si>
  <si>
    <t>Anderson, Derek Marquise</t>
  </si>
  <si>
    <t>Morris, Dontae R</t>
  </si>
  <si>
    <t>Jones, Rodney Jerrard</t>
  </si>
  <si>
    <t>Elude Arrest</t>
  </si>
  <si>
    <t>Edwards, Jamar V.</t>
  </si>
  <si>
    <t>Perez, Julio Manuel</t>
  </si>
  <si>
    <t>Woods, James H.</t>
  </si>
  <si>
    <t>Cooper, McDouglas J.</t>
  </si>
  <si>
    <t>Murrow, Jon Anthony Ray</t>
  </si>
  <si>
    <t>White, Jr., William Charles</t>
  </si>
  <si>
    <t>Fonseca, Danitza</t>
  </si>
  <si>
    <t>Coteferrer, Alexander Cote</t>
  </si>
  <si>
    <t>Patty, Jr., Byron Jabar</t>
  </si>
  <si>
    <t>Jenkins, Jr. Reginald Tyrone</t>
  </si>
  <si>
    <t>Smith, Gina Wanda</t>
  </si>
  <si>
    <t>Shivers, Kenneth Leroy</t>
  </si>
  <si>
    <t>Martinez, Yandel</t>
  </si>
  <si>
    <t>Reyes, Wilfredo</t>
  </si>
  <si>
    <t>Filer, David Charles</t>
  </si>
  <si>
    <t>McKendree, Devin Anthony</t>
  </si>
  <si>
    <t>Cooper, Forrest Jerome</t>
  </si>
  <si>
    <t>Pierre, Louis</t>
  </si>
  <si>
    <t>Hunt, Larsen Elizabeth</t>
  </si>
  <si>
    <t>Skinner, Jason Paul</t>
  </si>
  <si>
    <t>Thompson, Markela Meka</t>
  </si>
  <si>
    <t>Thompson, Eboni Shameeca</t>
  </si>
  <si>
    <t>Ruiz-Calderon, Rose</t>
  </si>
  <si>
    <t>68-29148</t>
  </si>
  <si>
    <t>1915 Mohawk Av W</t>
  </si>
  <si>
    <t>Kulsik, Leo</t>
  </si>
  <si>
    <t>80 yoa</t>
  </si>
  <si>
    <t>Curtis, David L.</t>
  </si>
  <si>
    <t xml:space="preserve">Kocab, Jeffrey A. </t>
  </si>
  <si>
    <t>Brown, John E.</t>
  </si>
  <si>
    <t>13-103387</t>
  </si>
  <si>
    <t>3002 Hudson Street</t>
  </si>
  <si>
    <t>Gardner, Dexter J.</t>
  </si>
  <si>
    <t>13-112863</t>
  </si>
  <si>
    <t>Y</t>
  </si>
  <si>
    <t xml:space="preserve">Murder  </t>
  </si>
  <si>
    <t>2906 22nd Avenue E</t>
  </si>
  <si>
    <t>Felton, Kito Lamont / Williams, Malk Jimer</t>
  </si>
  <si>
    <t>8/3/96 / 9/9/95</t>
  </si>
  <si>
    <t>13-189271</t>
  </si>
  <si>
    <t>Murder</t>
  </si>
  <si>
    <t>1102 Busch Blvd E</t>
  </si>
  <si>
    <t>Weiner-Jones, Elijah E.</t>
  </si>
  <si>
    <t>13-197511</t>
  </si>
  <si>
    <t>Armenia Av / Palmetto</t>
  </si>
  <si>
    <t>13-261493</t>
  </si>
  <si>
    <t>3412 Lindell Avenue</t>
  </si>
  <si>
    <t>Smith, Paul Edward</t>
  </si>
  <si>
    <t>Lanier, Wayne T.</t>
  </si>
  <si>
    <t>13-301554</t>
  </si>
  <si>
    <t>3003 Howard Av N</t>
  </si>
  <si>
    <t>Richardson, Patrick A.</t>
  </si>
  <si>
    <t>13-317139</t>
  </si>
  <si>
    <t>4812 30th Street N</t>
  </si>
  <si>
    <t>Bennett, Benge C.</t>
  </si>
  <si>
    <t>Lee, Anthony Jerome</t>
  </si>
  <si>
    <t>13-341958</t>
  </si>
  <si>
    <t>3911 Genesee St E</t>
  </si>
  <si>
    <t>Adams, Reggie ReShawn</t>
  </si>
  <si>
    <t>13-354444</t>
  </si>
  <si>
    <t>Narcotics Robbery</t>
  </si>
  <si>
    <t>Howard, Edward J. Jr.</t>
  </si>
  <si>
    <t>13-357225</t>
  </si>
  <si>
    <t>Fight</t>
  </si>
  <si>
    <t>13th St. / Yukon St.</t>
  </si>
  <si>
    <t>13-380674</t>
  </si>
  <si>
    <t>2901 E. Busch Blvd.</t>
  </si>
  <si>
    <t>Masquero, Brando J.</t>
  </si>
  <si>
    <t>Deandre Breshaun Tolliver</t>
  </si>
  <si>
    <t>Maafu, Christian</t>
  </si>
  <si>
    <t>13-445369</t>
  </si>
  <si>
    <t>1612 5th Ave</t>
  </si>
  <si>
    <t>John Cahtman</t>
  </si>
  <si>
    <t>12 28 93</t>
  </si>
  <si>
    <t>Shorter, Horsely</t>
  </si>
  <si>
    <t>13-448446</t>
  </si>
  <si>
    <t>4900 N 40th St</t>
  </si>
  <si>
    <t>7 5 77</t>
  </si>
  <si>
    <t>Arr</t>
  </si>
  <si>
    <t>open</t>
  </si>
  <si>
    <t>19080 BBD Blvd</t>
  </si>
  <si>
    <t>2 19 93</t>
  </si>
  <si>
    <t>9 23 63</t>
  </si>
  <si>
    <t>N</t>
  </si>
  <si>
    <t>Martin, Dwyane</t>
  </si>
  <si>
    <t>2 13 63</t>
  </si>
  <si>
    <t>13-55550</t>
  </si>
  <si>
    <t>3201 Price Ave</t>
  </si>
  <si>
    <t>2 2 78</t>
  </si>
  <si>
    <t>David Irvin</t>
  </si>
  <si>
    <t>Rankin, Joshua</t>
  </si>
  <si>
    <t>13-532612</t>
  </si>
  <si>
    <t>1600 blk 6th Ave</t>
  </si>
  <si>
    <t>3 20 92</t>
  </si>
  <si>
    <t>Amore, Joseph</t>
  </si>
  <si>
    <t>7 30 92</t>
  </si>
  <si>
    <t>Pen</t>
  </si>
  <si>
    <t>5 4 86</t>
  </si>
  <si>
    <t>Earle, Demetrio</t>
  </si>
  <si>
    <t>unknown</t>
  </si>
  <si>
    <t>Best, Eric</t>
  </si>
  <si>
    <t>Worthy, Joshua</t>
  </si>
  <si>
    <t>Anderson, Briana</t>
  </si>
  <si>
    <t>13-625996</t>
  </si>
  <si>
    <t>13-641511</t>
  </si>
  <si>
    <t>13-643737</t>
  </si>
  <si>
    <t>919 Chestnut</t>
  </si>
  <si>
    <t>Infant</t>
  </si>
  <si>
    <t>3210 E Ida</t>
  </si>
  <si>
    <t>Screen, Antonio</t>
  </si>
  <si>
    <t>3809 Jackson Ct</t>
  </si>
  <si>
    <t>Thompson, Quanyisha</t>
  </si>
  <si>
    <t>Silas, Jamar</t>
  </si>
  <si>
    <t>Basden, Percy</t>
  </si>
  <si>
    <t>White Rica</t>
  </si>
  <si>
    <t>13-682232</t>
  </si>
  <si>
    <t>2304 110th Ave</t>
  </si>
  <si>
    <t>2311 110th Ave</t>
  </si>
  <si>
    <t>Molina, Juan</t>
  </si>
  <si>
    <t>H/M</t>
  </si>
  <si>
    <t>Neil, Paul</t>
  </si>
  <si>
    <t>Matrinez, Jaciato</t>
  </si>
  <si>
    <t>Burglary</t>
  </si>
  <si>
    <t>13-728866</t>
  </si>
  <si>
    <t>13-753225</t>
  </si>
  <si>
    <t>4116 Marguerita</t>
  </si>
  <si>
    <t>Nebraska and Skagway</t>
  </si>
  <si>
    <t>Roundtree, Stephon</t>
  </si>
  <si>
    <t>Harris, David</t>
  </si>
  <si>
    <t>13-777313</t>
  </si>
  <si>
    <t>2628 Mohawk</t>
  </si>
  <si>
    <t>Murder -1st</t>
  </si>
  <si>
    <t>Gang</t>
  </si>
  <si>
    <t>13-784075</t>
  </si>
  <si>
    <t>Drug Robb</t>
  </si>
  <si>
    <t>3800 Lindell</t>
  </si>
  <si>
    <t>4312 w Spruce St</t>
  </si>
  <si>
    <t>13-788237</t>
  </si>
  <si>
    <t>Dooley, John</t>
  </si>
  <si>
    <t>Murder- 1st</t>
  </si>
  <si>
    <t>13-789704</t>
  </si>
  <si>
    <t>Rob Thomas</t>
  </si>
  <si>
    <t>Parks, Demitrius</t>
  </si>
  <si>
    <t>Osoria-Pachcia, Agusto</t>
  </si>
  <si>
    <t>Smith, Salathia</t>
  </si>
  <si>
    <t>13-803952</t>
  </si>
  <si>
    <t>1802 E. Eskimo</t>
  </si>
  <si>
    <t>8214 E. Brooks</t>
  </si>
  <si>
    <t>Robinson, Antonio</t>
  </si>
  <si>
    <t>Vasquez, Yanelly</t>
  </si>
  <si>
    <t>H/F</t>
  </si>
  <si>
    <t>13-800542</t>
  </si>
  <si>
    <t>7213 S. Juanita</t>
  </si>
  <si>
    <t>Cobb, Carita</t>
  </si>
  <si>
    <t>Bell, Devante; Edwards, Landrick; Johnson, Reginald</t>
  </si>
  <si>
    <t>B/M B/M B/M</t>
  </si>
  <si>
    <t>9/18/94 1/9/89 9/19/71</t>
  </si>
  <si>
    <t>Brown, Benny</t>
  </si>
  <si>
    <t>14-41078</t>
  </si>
  <si>
    <t>Salabiraia, Eric</t>
  </si>
  <si>
    <t>14-81908</t>
  </si>
  <si>
    <t>y</t>
  </si>
  <si>
    <t>Sizemore, Chelsea</t>
  </si>
  <si>
    <t>Murder 1st</t>
  </si>
  <si>
    <t>Murder 2nd</t>
  </si>
  <si>
    <t>14-102177</t>
  </si>
  <si>
    <t>Ordonez, Juan</t>
  </si>
  <si>
    <t>Dom/robb</t>
  </si>
  <si>
    <t>1217 W Arch</t>
  </si>
  <si>
    <t>Main and Rome</t>
  </si>
  <si>
    <t>Cheatum, Gerald</t>
  </si>
  <si>
    <t>10013 N 24th St</t>
  </si>
  <si>
    <t>HW/M</t>
  </si>
  <si>
    <t>Jugo, James</t>
  </si>
  <si>
    <t>14-123754</t>
  </si>
  <si>
    <t>Williams, Qushawn</t>
  </si>
  <si>
    <t>Jones, Keith</t>
  </si>
  <si>
    <t>14-182025</t>
  </si>
  <si>
    <t>8109 Semmes St</t>
  </si>
  <si>
    <t>Reid, Carlton</t>
  </si>
  <si>
    <t>14-190824</t>
  </si>
  <si>
    <t>8722 48t Street apt B</t>
  </si>
  <si>
    <t>28th Ave/29th St</t>
  </si>
  <si>
    <t>Mosley, Aviance</t>
  </si>
  <si>
    <t>14-204161</t>
  </si>
  <si>
    <t>Luis, Johnson</t>
  </si>
  <si>
    <t>Pine and Freemont</t>
  </si>
  <si>
    <t>Crawford, Nico</t>
  </si>
  <si>
    <t>Culpepper, Zelmond</t>
  </si>
  <si>
    <t>14-256092</t>
  </si>
  <si>
    <t>2902 32nd Street</t>
  </si>
  <si>
    <t>14-296695</t>
  </si>
  <si>
    <t>Presley, Mayla</t>
  </si>
  <si>
    <t>8123 Marks St</t>
  </si>
  <si>
    <t>B/M's</t>
  </si>
  <si>
    <t>9/10/92, 9/11/87</t>
  </si>
  <si>
    <t>Mingo, Tyrell, Jason Newson, Donnelle Mingo</t>
  </si>
  <si>
    <t>Gilmore, Deandre</t>
  </si>
  <si>
    <t>N/A</t>
  </si>
  <si>
    <t>5111 Palm Park Ct</t>
  </si>
  <si>
    <t>Williams, James</t>
  </si>
  <si>
    <t>14-374683</t>
  </si>
  <si>
    <t>Charlemangne, G</t>
  </si>
  <si>
    <t>King, James</t>
  </si>
  <si>
    <t>8704 N. Brooks</t>
  </si>
  <si>
    <t>Drug</t>
  </si>
  <si>
    <t>14-411549</t>
  </si>
  <si>
    <t>Alexander, Roderick</t>
  </si>
  <si>
    <t>Walker, Kenyatha</t>
  </si>
  <si>
    <t>Williams, Sinere</t>
  </si>
  <si>
    <t>14-450319</t>
  </si>
  <si>
    <t>14-463893</t>
  </si>
  <si>
    <t>14-510885</t>
  </si>
  <si>
    <t>5110 N. 40th St</t>
  </si>
  <si>
    <t>Johnson, M</t>
  </si>
  <si>
    <t>Lewis, Calvin</t>
  </si>
  <si>
    <t>808 Skagway</t>
  </si>
  <si>
    <t>333 Fowler Ave</t>
  </si>
  <si>
    <t>Hamilton, Austin</t>
  </si>
  <si>
    <t>Huggins, Lydia</t>
  </si>
  <si>
    <t>Girven, Quentin</t>
  </si>
  <si>
    <t>Parchman, Jamie</t>
  </si>
  <si>
    <t>Wilson, Terence</t>
  </si>
  <si>
    <t>14-575087</t>
  </si>
  <si>
    <t>14-536339</t>
  </si>
  <si>
    <t>Molina, Edgardo</t>
  </si>
  <si>
    <t>Whiting/Jefferson</t>
  </si>
  <si>
    <t>14-543085</t>
  </si>
  <si>
    <t>2210 Lake</t>
  </si>
  <si>
    <t xml:space="preserve">24th and Ybor </t>
  </si>
  <si>
    <t>Caideron, Benjamine</t>
  </si>
  <si>
    <t>14-627433</t>
  </si>
  <si>
    <t>904 E North Bay</t>
  </si>
  <si>
    <t>Whitfield, Misti</t>
  </si>
  <si>
    <t>1515 Rio Vista</t>
  </si>
  <si>
    <t>Williams, Christopher</t>
  </si>
  <si>
    <t>6518 N. 40th St</t>
  </si>
  <si>
    <t>Anderson, Joaquan</t>
  </si>
  <si>
    <t>14-749383</t>
  </si>
  <si>
    <t>Hit</t>
  </si>
  <si>
    <t>4206 Chestwood</t>
  </si>
  <si>
    <t>14-758540</t>
  </si>
  <si>
    <t>2501 N 54th St</t>
  </si>
  <si>
    <t>Perez, Angel</t>
  </si>
  <si>
    <t>14-792013</t>
  </si>
  <si>
    <t>1715 N. 50th St</t>
  </si>
  <si>
    <t>26st/Caracus</t>
  </si>
  <si>
    <t>14-795305</t>
  </si>
  <si>
    <t>Richardson, Emmanuel</t>
  </si>
  <si>
    <t>Wade, James</t>
  </si>
  <si>
    <t>Snyder, Brittany</t>
  </si>
  <si>
    <t>Miller. Olivia</t>
  </si>
  <si>
    <t xml:space="preserve">Y </t>
  </si>
  <si>
    <t>Gort, Jeorge</t>
  </si>
  <si>
    <t>Adams, Brealen</t>
  </si>
  <si>
    <t>Sharpe, Chase</t>
  </si>
  <si>
    <t xml:space="preserve">Helms, Linda </t>
  </si>
  <si>
    <t xml:space="preserve">Sterling, Vickey </t>
  </si>
  <si>
    <t xml:space="preserve">Ellis, Jynasis </t>
  </si>
  <si>
    <t xml:space="preserve">Thomas, Colen </t>
  </si>
  <si>
    <t xml:space="preserve">Patrinostro, Ralph </t>
  </si>
  <si>
    <t>Hardy, Donald</t>
  </si>
  <si>
    <t>Grady, Derrick</t>
  </si>
  <si>
    <t>Harris, Terry</t>
  </si>
  <si>
    <t>Coleman, Lacy</t>
  </si>
  <si>
    <t xml:space="preserve">Kimbel, Jamie </t>
  </si>
  <si>
    <t>Ligon, Rickey</t>
  </si>
  <si>
    <t xml:space="preserve">Sarria, Jayden </t>
  </si>
  <si>
    <t xml:space="preserve">Dixon, Derrick </t>
  </si>
  <si>
    <t>Dix, Cornelius R.</t>
  </si>
  <si>
    <t xml:space="preserve">Valle, Raciel </t>
  </si>
  <si>
    <t>Brown, Darryl</t>
  </si>
  <si>
    <t xml:space="preserve">Valentin, Michael </t>
  </si>
  <si>
    <t xml:space="preserve">Aaron Miley </t>
  </si>
  <si>
    <t>Jacob Nelson</t>
  </si>
  <si>
    <t>Safford, Javaurian V.</t>
  </si>
  <si>
    <t xml:space="preserve">Richey, Mark Alan W/M </t>
  </si>
  <si>
    <t>Rodriguez, James Rodriguez, Edward A.</t>
  </si>
  <si>
    <t>1/9/1961, 2/14/58</t>
  </si>
  <si>
    <t>Marston, Michael S.</t>
  </si>
  <si>
    <t>Roberson, Louis</t>
  </si>
  <si>
    <t xml:space="preserve">Jefferson, Bryan D. </t>
  </si>
  <si>
    <t>W/M, W/F</t>
  </si>
  <si>
    <t>Pinto, Viviano, Lopez, Anjenette</t>
  </si>
  <si>
    <t>1/1/1977,  2/5/1978</t>
  </si>
  <si>
    <t>Avila-Carbajal, Randiel</t>
  </si>
  <si>
    <t xml:space="preserve">Vieyto, Gustavo </t>
  </si>
  <si>
    <t xml:space="preserve">Rivas, Carlos </t>
  </si>
  <si>
    <t>Brown, Larry Donell</t>
  </si>
  <si>
    <t>Arroyo, Rolando</t>
  </si>
  <si>
    <t>Henderson, Lonnie</t>
  </si>
  <si>
    <t>Pennington, Olivia</t>
  </si>
  <si>
    <t>14-720330</t>
  </si>
  <si>
    <t>13-308501, 14-670685</t>
  </si>
  <si>
    <t>Garcia-Rivera, Geraldo</t>
  </si>
  <si>
    <t>14-804600</t>
  </si>
  <si>
    <t>1008 Bouganvillea</t>
  </si>
  <si>
    <t>Coleman, Lyfe</t>
  </si>
  <si>
    <t>15-9012</t>
  </si>
  <si>
    <t>3107 E Jefferson</t>
  </si>
  <si>
    <t>Strouse, James</t>
  </si>
  <si>
    <t>15-9239</t>
  </si>
  <si>
    <t>8723 Del Rey Ct</t>
  </si>
  <si>
    <t>Cooper, David</t>
  </si>
  <si>
    <t>Cruz, Roberto</t>
  </si>
  <si>
    <t>Walker, Greg</t>
  </si>
  <si>
    <t>Gonzalez, Jose</t>
  </si>
  <si>
    <t>Hightower, Reginald</t>
  </si>
  <si>
    <t>Goggins, Terrance</t>
  </si>
  <si>
    <t>Bradford, James</t>
  </si>
  <si>
    <t>15-27690</t>
  </si>
  <si>
    <t>15-37075</t>
  </si>
  <si>
    <t>15-79050</t>
  </si>
  <si>
    <t>15-96536</t>
  </si>
  <si>
    <t>15-101874</t>
  </si>
  <si>
    <t>15-105131</t>
  </si>
  <si>
    <t>Arrest</t>
  </si>
  <si>
    <t>50th and Terr. Vill</t>
  </si>
  <si>
    <t>Yarbough, Aveon</t>
  </si>
  <si>
    <t>Ex-Clr</t>
  </si>
  <si>
    <t>29th St and 29th Ave</t>
  </si>
  <si>
    <t>2902 Pentagon Ct</t>
  </si>
  <si>
    <t>4139 Busch Blvd</t>
  </si>
  <si>
    <t>Navaro, Carlos</t>
  </si>
  <si>
    <t>5603 32nd Street</t>
  </si>
  <si>
    <t>Moran, Gregory</t>
  </si>
  <si>
    <t>7009 Armenia</t>
  </si>
  <si>
    <t>Drug Deal</t>
  </si>
  <si>
    <t>15-137299</t>
  </si>
  <si>
    <t>Hernandez, Richard</t>
  </si>
  <si>
    <t>9002 N Florida Ave</t>
  </si>
  <si>
    <t>Manslaugher</t>
  </si>
  <si>
    <t>Turner, Jamylin</t>
  </si>
  <si>
    <t>617 W Virginia</t>
  </si>
  <si>
    <t>15-166347</t>
  </si>
  <si>
    <t>8105 N. 9th St</t>
  </si>
  <si>
    <t>1743 Walnut</t>
  </si>
  <si>
    <t>15-151947</t>
  </si>
  <si>
    <t>Newton, Richard</t>
  </si>
  <si>
    <t>Murray, Bryant</t>
  </si>
  <si>
    <t>Cogman, Denise</t>
  </si>
  <si>
    <t>Coachman, Jerrod</t>
  </si>
  <si>
    <t>15-161801</t>
  </si>
  <si>
    <t>15-199012</t>
  </si>
  <si>
    <t>15-224602</t>
  </si>
  <si>
    <t>2018 W. LaSalle</t>
  </si>
  <si>
    <t>21st/Cord</t>
  </si>
  <si>
    <t>3014 W. Chestnet</t>
  </si>
  <si>
    <t>Neighbor</t>
  </si>
  <si>
    <t>Reyes-Octton, Gustauo</t>
  </si>
  <si>
    <t>Cloud, William</t>
  </si>
  <si>
    <t>15-169240</t>
  </si>
  <si>
    <t>Ware, James</t>
  </si>
  <si>
    <t>15-204705</t>
  </si>
  <si>
    <t>Kirkland, Tydarrious</t>
  </si>
  <si>
    <t>5127 47th St</t>
  </si>
  <si>
    <t>White, Richard</t>
  </si>
  <si>
    <t>Vancol, Robi</t>
  </si>
  <si>
    <t>Harris, Edward</t>
  </si>
  <si>
    <t>Lester, Alfred</t>
  </si>
  <si>
    <t>15-317589</t>
  </si>
  <si>
    <t>15-314376</t>
  </si>
  <si>
    <t>15-280795</t>
  </si>
  <si>
    <t>6001 Palm Shadow Way</t>
  </si>
  <si>
    <t>3100 E Diana St</t>
  </si>
  <si>
    <t>1706 15th Ave</t>
  </si>
  <si>
    <t>Bivins, Orin</t>
  </si>
  <si>
    <t>Drive by</t>
  </si>
  <si>
    <t>Gordon, David</t>
  </si>
  <si>
    <t>Price, Lindsey</t>
  </si>
  <si>
    <t>Watkins, Sharon</t>
  </si>
  <si>
    <t>Chang, Kirk</t>
  </si>
  <si>
    <t>15-367664</t>
  </si>
  <si>
    <t>15-368453</t>
  </si>
  <si>
    <t>15-412532</t>
  </si>
  <si>
    <t>30th/Osborne</t>
  </si>
  <si>
    <t>725 Harbor Island</t>
  </si>
  <si>
    <t>Stevens, Jay</t>
  </si>
  <si>
    <t>Random</t>
  </si>
  <si>
    <t>Davis, Tyrone</t>
  </si>
  <si>
    <t>8116 37th Street</t>
  </si>
  <si>
    <t>15-428066</t>
  </si>
  <si>
    <t>Gaillard, Keith</t>
  </si>
  <si>
    <t>1915 7th Ave E</t>
  </si>
  <si>
    <t>15-514854</t>
  </si>
  <si>
    <t>Watkins, Elkino</t>
  </si>
  <si>
    <t>Gustitis, Eion</t>
  </si>
  <si>
    <t>15-515021</t>
  </si>
  <si>
    <t>9713 Commerce St</t>
  </si>
  <si>
    <t>Graham, Randolph</t>
  </si>
  <si>
    <t>Total Homicides</t>
  </si>
  <si>
    <t>Total UCR</t>
  </si>
  <si>
    <t>Total Arrests</t>
  </si>
  <si>
    <t>Total Ex-Cleared</t>
  </si>
  <si>
    <t>Ex-Cleared %</t>
  </si>
  <si>
    <t>Arrest %</t>
  </si>
  <si>
    <t>Faison, Jermaine</t>
  </si>
  <si>
    <t>15-570459</t>
  </si>
  <si>
    <t>1715 50th St N</t>
  </si>
  <si>
    <t>Williams, Jeremy</t>
  </si>
  <si>
    <t>15-596918</t>
  </si>
  <si>
    <t>1438 Estelle St E</t>
  </si>
  <si>
    <t>Fullwood, Sheldon</t>
  </si>
  <si>
    <t>Huggins, Joseph</t>
  </si>
  <si>
    <t>Age of Victim</t>
  </si>
  <si>
    <t>Age of Suspect</t>
  </si>
  <si>
    <t>N/a</t>
  </si>
  <si>
    <t>2014 (complete year)</t>
  </si>
  <si>
    <t>Weapon</t>
  </si>
  <si>
    <t>Firearm</t>
  </si>
  <si>
    <t>Knife</t>
  </si>
  <si>
    <t>Stick</t>
  </si>
  <si>
    <t>Fist</t>
  </si>
  <si>
    <t xml:space="preserve">Fist </t>
  </si>
  <si>
    <t>Freeman, Charles</t>
  </si>
  <si>
    <t>15-609224</t>
  </si>
  <si>
    <t>3016 49th St N</t>
  </si>
  <si>
    <t>Walton, Pedro</t>
  </si>
  <si>
    <t>15-611980</t>
  </si>
  <si>
    <t>1708 Poinsettia Av E</t>
  </si>
  <si>
    <t>Qualls, William</t>
  </si>
  <si>
    <t>Burkard, Lisa</t>
  </si>
  <si>
    <t>Jackson, Loretta</t>
  </si>
  <si>
    <t>15-649214</t>
  </si>
  <si>
    <t>Theft</t>
  </si>
  <si>
    <t>Vacuum</t>
  </si>
  <si>
    <t>1808 Osborne Av E</t>
  </si>
  <si>
    <t>Kendrick, Jonathan</t>
  </si>
  <si>
    <t>Garrett, Maurice</t>
  </si>
  <si>
    <t>15-659943</t>
  </si>
  <si>
    <t>Ellicott St E / 40th St N</t>
  </si>
  <si>
    <t>Mccalop, Ricardo</t>
  </si>
  <si>
    <t>15-696318</t>
  </si>
  <si>
    <t>3416 55th St N</t>
  </si>
  <si>
    <t>Pratt, John</t>
  </si>
  <si>
    <t>15-713377</t>
  </si>
  <si>
    <t>5204 45th St N</t>
  </si>
  <si>
    <t>Watts, Vleet</t>
  </si>
  <si>
    <t>15-700181</t>
  </si>
  <si>
    <t>31st Av E / 29th ST N</t>
  </si>
  <si>
    <t>Cuadrado, Kyra</t>
  </si>
  <si>
    <t>Underwood, Shannon</t>
  </si>
  <si>
    <t>16-71445</t>
  </si>
  <si>
    <t>Nebraska St N / 20th Av E</t>
  </si>
  <si>
    <t>Lancaster, Marvin</t>
  </si>
  <si>
    <t>16-71663</t>
  </si>
  <si>
    <t>Unk</t>
  </si>
  <si>
    <t>8123 Nebraska Av N</t>
  </si>
  <si>
    <t>Houston, Christopher</t>
  </si>
  <si>
    <t>2016 (year to date)</t>
  </si>
  <si>
    <t>Rumlin, Jarmaal</t>
  </si>
  <si>
    <t>16-124699</t>
  </si>
  <si>
    <t>2705 Oakdale Av N</t>
  </si>
  <si>
    <t>Collier, Jamil</t>
  </si>
  <si>
    <t>16-136265</t>
  </si>
  <si>
    <t>6720 Lois Av S</t>
  </si>
  <si>
    <t>Domestic Violence</t>
  </si>
  <si>
    <t>King, Edward</t>
  </si>
  <si>
    <t>11002 30th St N</t>
  </si>
  <si>
    <t>Mcmanamon, Patrick</t>
  </si>
  <si>
    <t>Bautista, Pablo</t>
  </si>
  <si>
    <t>4901 10th Av E</t>
  </si>
  <si>
    <t>16-900225</t>
  </si>
  <si>
    <t>Brown, Luther</t>
  </si>
  <si>
    <t>Judkins, Roy</t>
  </si>
  <si>
    <t>Physical Force</t>
  </si>
  <si>
    <t>3523 Jefferson St N</t>
  </si>
  <si>
    <t>Simmons, James</t>
  </si>
  <si>
    <t>16-234692</t>
  </si>
  <si>
    <t>3805 Curtis St E</t>
  </si>
  <si>
    <t>2015 (complete year)</t>
  </si>
  <si>
    <t>Gordon, Corey</t>
  </si>
  <si>
    <t>16-345242</t>
  </si>
  <si>
    <t xml:space="preserve">3615 Potter St </t>
  </si>
  <si>
    <t>Thornton, Ronnie</t>
  </si>
  <si>
    <t>Igles, Alfonso</t>
  </si>
  <si>
    <t>16-346856</t>
  </si>
  <si>
    <t>4209 14th St N</t>
  </si>
  <si>
    <t>Hamilton, Kimwauna</t>
  </si>
  <si>
    <t>Rivera-Contreras, Maria</t>
  </si>
  <si>
    <t>16-351449</t>
  </si>
  <si>
    <t>Stray bullet</t>
  </si>
  <si>
    <t>408 Columbus Dr E</t>
  </si>
  <si>
    <t>16-202262</t>
  </si>
  <si>
    <t>Dames, Marquette</t>
  </si>
  <si>
    <t>16-376291</t>
  </si>
  <si>
    <t>Robbery/Fight</t>
  </si>
  <si>
    <t>1511 Fowler Av E</t>
  </si>
  <si>
    <t>Lewis, Aysoni</t>
  </si>
  <si>
    <t>Cruz, Enrique</t>
  </si>
  <si>
    <t>Fussell, Alica</t>
  </si>
  <si>
    <t>16-398987</t>
  </si>
  <si>
    <t>9403 Nebraska Av N</t>
  </si>
  <si>
    <t>Noland, Antwoine</t>
  </si>
  <si>
    <t>Mathis, Donnie</t>
  </si>
  <si>
    <t>Hamilton, Ronald</t>
  </si>
  <si>
    <t>Warren, Tyrell</t>
  </si>
  <si>
    <t>Cruz, Tomas</t>
  </si>
  <si>
    <t>7508 Nebraksa Av N</t>
  </si>
  <si>
    <t>Lynch, Samuel</t>
  </si>
  <si>
    <t>Benson, Freddy</t>
  </si>
  <si>
    <t>16-450905</t>
  </si>
  <si>
    <t>910 Nassau St W</t>
  </si>
  <si>
    <t>Pierson, Chadd</t>
  </si>
  <si>
    <t>16-456188</t>
  </si>
  <si>
    <t>2509 Albany Av N</t>
  </si>
  <si>
    <t>1805 N. Delaware 153</t>
  </si>
  <si>
    <t>Watton, Alfred</t>
  </si>
  <si>
    <t>16-448380</t>
  </si>
  <si>
    <t>Brick</t>
  </si>
  <si>
    <t>6402 20th St N</t>
  </si>
  <si>
    <t>Cordero, Carlos</t>
  </si>
  <si>
    <t>Mcnair, Lavar</t>
  </si>
  <si>
    <t>Jones, Natheniel</t>
  </si>
  <si>
    <t>16-505840</t>
  </si>
  <si>
    <t>1711 Idell St E</t>
  </si>
  <si>
    <t>Moultry, Cedric</t>
  </si>
  <si>
    <t>Smith, Latoya</t>
  </si>
  <si>
    <t>16-568346</t>
  </si>
  <si>
    <t>2100 Flora St W</t>
  </si>
  <si>
    <t>Huggins, Jovan</t>
  </si>
  <si>
    <t>Dexter, Christopher</t>
  </si>
  <si>
    <t>16-584464</t>
  </si>
  <si>
    <t>1278 113th Av E</t>
  </si>
  <si>
    <t>Stacy, Kelly</t>
  </si>
  <si>
    <t>16-586315</t>
  </si>
  <si>
    <t>2307 Busch Blvd E</t>
  </si>
  <si>
    <t>Johnson, Leroy</t>
  </si>
  <si>
    <t>Turner, Michael</t>
  </si>
  <si>
    <t>16-589079</t>
  </si>
  <si>
    <t>3205 Deleuil Av E</t>
  </si>
  <si>
    <t>Bisso, Diego</t>
  </si>
  <si>
    <t>16-599310</t>
  </si>
  <si>
    <t>8809 Crestview Dr</t>
  </si>
  <si>
    <t>Walker, Gregory</t>
  </si>
  <si>
    <t>16-606559</t>
  </si>
  <si>
    <t>Nebraska Av N / 15th Av E</t>
  </si>
  <si>
    <t>Harris, Jessie</t>
  </si>
  <si>
    <t>Bowman, Reginald</t>
  </si>
  <si>
    <t>Larry, Damon</t>
  </si>
  <si>
    <t>16-618765</t>
  </si>
  <si>
    <t>2608 18th Av E</t>
  </si>
  <si>
    <t>McGoff, William</t>
  </si>
  <si>
    <t>16-660937</t>
  </si>
  <si>
    <t>4928 Chariton Av</t>
  </si>
  <si>
    <t>Davis, Keith</t>
  </si>
  <si>
    <t>Licek, Naomi</t>
  </si>
  <si>
    <t>16-679912</t>
  </si>
  <si>
    <t>4002 Mullen Av W</t>
  </si>
  <si>
    <t>Licek, Frank</t>
  </si>
  <si>
    <t>Stillings, Lamark</t>
  </si>
  <si>
    <t>16-547154</t>
  </si>
  <si>
    <t>Melburne Bl / 49th St N</t>
  </si>
  <si>
    <t>Brown, Arteis</t>
  </si>
  <si>
    <t>15-158122 / 16-901286</t>
  </si>
  <si>
    <t>15-177062 / 16-901286</t>
  </si>
  <si>
    <t>Denham, William</t>
  </si>
  <si>
    <t>17-26754</t>
  </si>
  <si>
    <t>UNK</t>
  </si>
  <si>
    <t>Escort Av / 15th St N</t>
  </si>
  <si>
    <t>Lampkins, Dontae</t>
  </si>
  <si>
    <t>17-47778</t>
  </si>
  <si>
    <t>9th St N / Comanche Ave</t>
  </si>
  <si>
    <t>2017 (year to date)</t>
  </si>
  <si>
    <t>Beck, James</t>
  </si>
  <si>
    <t>17-58434</t>
  </si>
  <si>
    <t>18th St N / 24th Av E</t>
  </si>
  <si>
    <t>Williams, Ramontrae</t>
  </si>
  <si>
    <t>Milledge, Tee'on</t>
  </si>
  <si>
    <t>17-80854</t>
  </si>
  <si>
    <t>7th Av E / Nuccio Pw</t>
  </si>
  <si>
    <t>2016 (same date range)</t>
  </si>
  <si>
    <t>Joseph, Elvin</t>
  </si>
  <si>
    <t>16-350600 / 17-900213</t>
  </si>
  <si>
    <t>3523 22nd St N</t>
  </si>
  <si>
    <t>1224 Dr. MLK Blvd E</t>
  </si>
  <si>
    <t>Ex-Clear</t>
  </si>
  <si>
    <t>Voss, Zaynah</t>
  </si>
  <si>
    <t>17-126456</t>
  </si>
  <si>
    <t>2500 Busch Blvd E</t>
  </si>
  <si>
    <t>Millan, Yamil</t>
  </si>
  <si>
    <t>17-147012</t>
  </si>
  <si>
    <t>12th Av S / Mckay Bay Trail</t>
  </si>
  <si>
    <t xml:space="preserve">Defendant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</si>
</sst>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;@"/>
    <numFmt numFmtId="165" formatCode="mm/dd/yy;@"/>
  </numFmts>
  <fonts count="2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sz val="11"/>
      <name val="Calibri"/>
      <family val="2"/>
      <scheme val="minor"/>
    </font>
    <font>
      <b/>
      <u val="double"/>
      <sz val="12"/>
      <name val="Times New Roman"/>
      <family val="1"/>
    </font>
    <font>
      <b/>
      <u val="double"/>
      <sz val="11"/>
      <name val="Calibri"/>
      <family val="2"/>
      <scheme val="minor"/>
    </font>
    <font>
      <sz val="12"/>
      <color theme="6" tint="-0.499984740745262"/>
      <name val="Times New Roman"/>
      <family val="1"/>
    </font>
    <font>
      <sz val="11"/>
      <color theme="6" tint="-0.499984740745262"/>
      <name val="Calibri"/>
      <family val="2"/>
      <scheme val="minor"/>
    </font>
    <font>
      <sz val="12"/>
      <color theme="3" tint="-0.499984740745262"/>
      <name val="Times New Roman"/>
      <family val="1"/>
    </font>
    <font>
      <sz val="11"/>
      <color theme="3" tint="-0.499984740745262"/>
      <name val="Calibri"/>
      <family val="2"/>
      <scheme val="minor"/>
    </font>
    <font>
      <sz val="12"/>
      <color rgb="FFFF0000"/>
      <name val="Times New Roman"/>
      <family val="1"/>
    </font>
    <font>
      <sz val="8"/>
      <name val="Calibri"/>
      <family val="2"/>
      <scheme val="minor"/>
    </font>
    <font>
      <b/>
      <sz val="12"/>
      <color rgb="FFFF0000"/>
      <name val="Times New Roman"/>
      <family val="1"/>
    </font>
    <font>
      <b/>
      <sz val="11"/>
      <color rgb="FFFF0000"/>
      <name val="Calibri"/>
      <family val="2"/>
      <scheme val="minor"/>
    </font>
    <font>
      <b/>
      <sz val="10"/>
      <color rgb="FFFF0000"/>
      <name val="Times New Roman"/>
      <family val="1"/>
    </font>
    <font>
      <b/>
      <u/>
      <sz val="11"/>
      <color theme="1"/>
      <name val="Calibri"/>
      <family val="2"/>
      <scheme val="minor"/>
    </font>
    <font>
      <b/>
      <u val="double"/>
      <sz val="10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0"/>
      <color theme="9" tint="-0.249977111117893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14" fontId="2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14" fontId="7" fillId="0" borderId="0" xfId="0" applyNumberFormat="1" applyFont="1" applyAlignment="1">
      <alignment wrapText="1"/>
    </xf>
    <xf numFmtId="14" fontId="3" fillId="0" borderId="0" xfId="0" applyNumberFormat="1" applyFont="1" applyAlignment="1">
      <alignment wrapText="1"/>
    </xf>
    <xf numFmtId="14" fontId="9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left"/>
    </xf>
    <xf numFmtId="0" fontId="10" fillId="0" borderId="0" xfId="0" applyFont="1"/>
    <xf numFmtId="14" fontId="11" fillId="0" borderId="0" xfId="0" applyNumberFormat="1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 wrapText="1"/>
    </xf>
    <xf numFmtId="14" fontId="3" fillId="0" borderId="0" xfId="0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/>
    </xf>
    <xf numFmtId="14" fontId="2" fillId="0" borderId="0" xfId="0" applyNumberFormat="1" applyFont="1" applyAlignment="1">
      <alignment horizontal="center" wrapText="1"/>
    </xf>
    <xf numFmtId="1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/>
    </xf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14" fontId="3" fillId="0" borderId="0" xfId="0" applyNumberFormat="1" applyFont="1" applyFill="1" applyAlignment="1">
      <alignment horizontal="center" wrapText="1"/>
    </xf>
    <xf numFmtId="164" fontId="3" fillId="0" borderId="0" xfId="0" applyNumberFormat="1" applyFont="1" applyAlignment="1">
      <alignment horizontal="center" wrapText="1"/>
    </xf>
    <xf numFmtId="14" fontId="3" fillId="0" borderId="0" xfId="0" quotePrefix="1" applyNumberFormat="1" applyFont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15" fillId="0" borderId="1" xfId="0" applyFont="1" applyBorder="1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10" fontId="0" fillId="0" borderId="1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10" fontId="0" fillId="0" borderId="0" xfId="0" applyNumberFormat="1" applyBorder="1" applyAlignment="1">
      <alignment horizontal="right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/>
    <xf numFmtId="14" fontId="0" fillId="2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4" fontId="0" fillId="0" borderId="1" xfId="0" applyNumberFormat="1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14" fontId="0" fillId="2" borderId="1" xfId="0" applyNumberFormat="1" applyFill="1" applyBorder="1" applyAlignment="1">
      <alignment horizontal="center" wrapText="1"/>
    </xf>
    <xf numFmtId="14" fontId="0" fillId="0" borderId="1" xfId="0" applyNumberForma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17" fillId="5" borderId="1" xfId="0" applyNumberFormat="1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left"/>
    </xf>
    <xf numFmtId="164" fontId="17" fillId="5" borderId="1" xfId="0" applyNumberFormat="1" applyFont="1" applyFill="1" applyBorder="1" applyAlignment="1">
      <alignment horizontal="left"/>
    </xf>
    <xf numFmtId="0" fontId="17" fillId="0" borderId="1" xfId="0" applyFont="1" applyFill="1" applyBorder="1" applyAlignment="1">
      <alignment horizontal="left"/>
    </xf>
    <xf numFmtId="14" fontId="18" fillId="0" borderId="1" xfId="0" applyNumberFormat="1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164" fontId="18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20" fillId="0" borderId="1" xfId="0" applyFont="1" applyBorder="1" applyAlignment="1">
      <alignment horizontal="left"/>
    </xf>
    <xf numFmtId="14" fontId="21" fillId="0" borderId="1" xfId="0" applyNumberFormat="1" applyFont="1" applyBorder="1" applyAlignment="1">
      <alignment horizontal="left"/>
    </xf>
    <xf numFmtId="0" fontId="22" fillId="0" borderId="1" xfId="0" applyFont="1" applyBorder="1" applyAlignment="1">
      <alignment horizontal="left"/>
    </xf>
    <xf numFmtId="0" fontId="1" fillId="0" borderId="1" xfId="0" applyFont="1" applyBorder="1"/>
    <xf numFmtId="0" fontId="16" fillId="0" borderId="1" xfId="0" applyFont="1" applyBorder="1"/>
    <xf numFmtId="14" fontId="17" fillId="5" borderId="1" xfId="0" applyNumberFormat="1" applyFont="1" applyFill="1" applyBorder="1" applyAlignment="1">
      <alignment vertical="top" wrapText="1"/>
    </xf>
    <xf numFmtId="0" fontId="17" fillId="5" borderId="1" xfId="0" applyFont="1" applyFill="1" applyBorder="1" applyAlignment="1">
      <alignment vertical="top" wrapText="1"/>
    </xf>
    <xf numFmtId="0" fontId="17" fillId="5" borderId="1" xfId="0" applyFont="1" applyFill="1" applyBorder="1" applyAlignment="1">
      <alignment vertical="top"/>
    </xf>
    <xf numFmtId="164" fontId="17" fillId="5" borderId="1" xfId="0" applyNumberFormat="1" applyFont="1" applyFill="1" applyBorder="1" applyAlignment="1">
      <alignment vertical="top"/>
    </xf>
    <xf numFmtId="0" fontId="17" fillId="0" borderId="2" xfId="0" applyFont="1" applyFill="1" applyBorder="1" applyAlignment="1">
      <alignment vertical="top"/>
    </xf>
    <xf numFmtId="0" fontId="17" fillId="0" borderId="1" xfId="0" applyFont="1" applyFill="1" applyBorder="1" applyAlignment="1">
      <alignment vertical="top"/>
    </xf>
    <xf numFmtId="14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/>
    </xf>
    <xf numFmtId="0" fontId="18" fillId="0" borderId="1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0" fillId="0" borderId="0" xfId="0" applyAlignment="1">
      <alignment vertical="top"/>
    </xf>
    <xf numFmtId="0" fontId="0" fillId="3" borderId="1" xfId="0" applyFill="1" applyBorder="1" applyAlignment="1">
      <alignment vertical="top"/>
    </xf>
    <xf numFmtId="0" fontId="14" fillId="0" borderId="1" xfId="0" applyFont="1" applyBorder="1" applyAlignment="1">
      <alignment vertical="top"/>
    </xf>
    <xf numFmtId="14" fontId="17" fillId="5" borderId="1" xfId="0" applyNumberFormat="1" applyFont="1" applyFill="1" applyBorder="1" applyAlignment="1">
      <alignment wrapText="1"/>
    </xf>
    <xf numFmtId="0" fontId="17" fillId="5" borderId="1" xfId="0" applyFont="1" applyFill="1" applyBorder="1" applyAlignment="1">
      <alignment wrapText="1"/>
    </xf>
    <xf numFmtId="0" fontId="17" fillId="5" borderId="1" xfId="0" applyFont="1" applyFill="1" applyBorder="1" applyAlignment="1"/>
    <xf numFmtId="164" fontId="17" fillId="5" borderId="1" xfId="0" applyNumberFormat="1" applyFont="1" applyFill="1" applyBorder="1" applyAlignment="1"/>
    <xf numFmtId="0" fontId="17" fillId="0" borderId="1" xfId="0" applyFont="1" applyFill="1" applyBorder="1" applyAlignment="1"/>
    <xf numFmtId="0" fontId="18" fillId="0" borderId="1" xfId="0" applyFont="1" applyBorder="1" applyAlignment="1"/>
    <xf numFmtId="14" fontId="0" fillId="0" borderId="1" xfId="0" applyNumberFormat="1" applyBorder="1" applyAlignment="1"/>
    <xf numFmtId="0" fontId="0" fillId="0" borderId="1" xfId="0" applyBorder="1" applyAlignment="1"/>
    <xf numFmtId="0" fontId="0" fillId="0" borderId="1" xfId="0" applyFill="1" applyBorder="1" applyAlignment="1"/>
    <xf numFmtId="0" fontId="11" fillId="0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0" fillId="3" borderId="1" xfId="0" applyFill="1" applyBorder="1"/>
    <xf numFmtId="0" fontId="13" fillId="3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Border="1"/>
    <xf numFmtId="14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14" fontId="2" fillId="0" borderId="1" xfId="0" applyNumberFormat="1" applyFont="1" applyBorder="1" applyAlignment="1">
      <alignment horizontal="center"/>
    </xf>
    <xf numFmtId="14" fontId="2" fillId="0" borderId="1" xfId="0" applyNumberFormat="1" applyFont="1" applyFill="1" applyBorder="1" applyAlignment="1">
      <alignment horizontal="center" wrapText="1"/>
    </xf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opLeftCell="B1" workbookViewId="0">
      <selection activeCell="H27" sqref="H27"/>
    </sheetView>
  </sheetViews>
  <sheetFormatPr defaultRowHeight="15" x14ac:dyDescent="0.25"/>
  <cols>
    <col min="1" max="1" width="17.7109375" bestFit="1" customWidth="1"/>
    <col min="3" max="3" width="17.85546875" bestFit="1" customWidth="1"/>
    <col min="5" max="5" width="19.85546875" bestFit="1" customWidth="1"/>
    <col min="7" max="7" width="19.85546875" bestFit="1" customWidth="1"/>
    <col min="9" max="9" width="21.85546875" bestFit="1" customWidth="1"/>
  </cols>
  <sheetData>
    <row r="1" spans="1:9" x14ac:dyDescent="0.25">
      <c r="A1" s="111" t="s">
        <v>834</v>
      </c>
      <c r="C1" s="111" t="s">
        <v>720</v>
      </c>
      <c r="E1" s="70" t="s">
        <v>741</v>
      </c>
      <c r="F1" s="74"/>
      <c r="G1" s="70" t="s">
        <v>678</v>
      </c>
      <c r="I1" s="111" t="s">
        <v>842</v>
      </c>
    </row>
    <row r="2" spans="1:9" x14ac:dyDescent="0.25">
      <c r="A2" s="71" t="s">
        <v>661</v>
      </c>
      <c r="C2" s="71" t="s">
        <v>661</v>
      </c>
      <c r="E2" s="71" t="s">
        <v>661</v>
      </c>
      <c r="F2" s="75"/>
      <c r="G2" s="71" t="s">
        <v>661</v>
      </c>
      <c r="I2" s="71" t="s">
        <v>661</v>
      </c>
    </row>
    <row r="3" spans="1:9" x14ac:dyDescent="0.25">
      <c r="A3" s="69">
        <f>COUNT('2017 Homicides'!A:A)</f>
        <v>7</v>
      </c>
      <c r="C3" s="69">
        <f>COUNT('2016 Homicides'!A:A)</f>
        <v>29</v>
      </c>
      <c r="E3" s="69">
        <f>COUNT('2015 Homicides'!A:A)</f>
        <v>34</v>
      </c>
      <c r="F3" s="73"/>
      <c r="G3" s="69">
        <f>COUNT('2014 Homicides'!A:A)</f>
        <v>28</v>
      </c>
      <c r="I3" s="69">
        <v>7</v>
      </c>
    </row>
    <row r="4" spans="1:9" x14ac:dyDescent="0.25">
      <c r="A4" s="83"/>
      <c r="C4" s="83"/>
      <c r="E4" s="69"/>
      <c r="F4" s="73"/>
      <c r="G4" s="69"/>
      <c r="I4" s="83"/>
    </row>
    <row r="5" spans="1:9" x14ac:dyDescent="0.25">
      <c r="A5" s="71" t="s">
        <v>662</v>
      </c>
      <c r="C5" s="71" t="s">
        <v>662</v>
      </c>
      <c r="E5" s="71" t="s">
        <v>662</v>
      </c>
      <c r="F5" s="75"/>
      <c r="G5" s="71" t="s">
        <v>662</v>
      </c>
      <c r="I5" s="71" t="s">
        <v>662</v>
      </c>
    </row>
    <row r="6" spans="1:9" x14ac:dyDescent="0.25">
      <c r="A6" s="83">
        <f>COUNTIF('2017 Homicides'!G:G,"Y")</f>
        <v>7</v>
      </c>
      <c r="C6" s="83">
        <f>COUNTIF('2016 Homicides'!G:G,"Y")</f>
        <v>29</v>
      </c>
      <c r="E6" s="69">
        <f>COUNTIF('2015 Homicides'!G:G,"Y")</f>
        <v>34</v>
      </c>
      <c r="F6" s="73"/>
      <c r="G6" s="69">
        <f>COUNTIF('2014 Homicides'!F:F,"y")</f>
        <v>27</v>
      </c>
      <c r="I6" s="83">
        <v>5</v>
      </c>
    </row>
    <row r="7" spans="1:9" x14ac:dyDescent="0.25">
      <c r="A7" s="83"/>
      <c r="C7" s="83"/>
      <c r="E7" s="69"/>
      <c r="F7" s="73"/>
      <c r="G7" s="69"/>
      <c r="I7" s="83"/>
    </row>
    <row r="8" spans="1:9" x14ac:dyDescent="0.25">
      <c r="A8" s="71" t="s">
        <v>663</v>
      </c>
      <c r="C8" s="71" t="s">
        <v>663</v>
      </c>
      <c r="E8" s="71" t="s">
        <v>663</v>
      </c>
      <c r="F8" s="75"/>
      <c r="G8" s="71" t="s">
        <v>663</v>
      </c>
      <c r="I8" s="71" t="s">
        <v>663</v>
      </c>
    </row>
    <row r="9" spans="1:9" x14ac:dyDescent="0.25">
      <c r="A9" s="69">
        <f>COUNTIF('2017 Homicides'!K:K,"Arrest")</f>
        <v>1</v>
      </c>
      <c r="C9" s="69">
        <f>COUNTIF('2016 Homicides'!K:K,"Arrest")</f>
        <v>18</v>
      </c>
      <c r="E9" s="69">
        <f>COUNTIF('2015 Homicides'!J:J,"arrest")</f>
        <v>14</v>
      </c>
      <c r="F9" s="73"/>
      <c r="G9" s="69">
        <f>COUNTIF('2014 Homicides'!H:H,"arrest")</f>
        <v>16</v>
      </c>
      <c r="I9" s="69">
        <v>3</v>
      </c>
    </row>
    <row r="10" spans="1:9" x14ac:dyDescent="0.25">
      <c r="A10" s="83"/>
      <c r="C10" s="83"/>
      <c r="E10" s="69"/>
      <c r="F10" s="73"/>
      <c r="G10" s="69"/>
      <c r="I10" s="83"/>
    </row>
    <row r="11" spans="1:9" x14ac:dyDescent="0.25">
      <c r="A11" s="71" t="s">
        <v>664</v>
      </c>
      <c r="C11" s="71" t="s">
        <v>664</v>
      </c>
      <c r="E11" s="71" t="s">
        <v>664</v>
      </c>
      <c r="F11" s="75"/>
      <c r="G11" s="71" t="s">
        <v>664</v>
      </c>
      <c r="I11" s="71" t="s">
        <v>664</v>
      </c>
    </row>
    <row r="12" spans="1:9" x14ac:dyDescent="0.25">
      <c r="A12" s="83">
        <f>COUNTIF('2017 Homicides'!K:K,"Ex-Clr")</f>
        <v>0</v>
      </c>
      <c r="C12" s="83">
        <f>COUNTIF('2016 Homicides'!K:K,"Ex-Clr")</f>
        <v>2</v>
      </c>
      <c r="E12" s="69">
        <f>COUNTIF('2015 Homicides'!J:J,"Ex-Clr")</f>
        <v>1</v>
      </c>
      <c r="F12" s="73"/>
      <c r="G12" s="69">
        <f>COUNTIF('2014 Homicides'!H:H,"Ex-clr")</f>
        <v>1</v>
      </c>
      <c r="I12" s="83">
        <v>2</v>
      </c>
    </row>
    <row r="13" spans="1:9" x14ac:dyDescent="0.25">
      <c r="A13" s="83"/>
      <c r="C13" s="83"/>
      <c r="E13" s="69"/>
      <c r="F13" s="73"/>
      <c r="G13" s="69"/>
      <c r="I13" s="83"/>
    </row>
    <row r="14" spans="1:9" x14ac:dyDescent="0.25">
      <c r="A14" s="71" t="s">
        <v>666</v>
      </c>
      <c r="C14" s="71" t="s">
        <v>666</v>
      </c>
      <c r="E14" s="71" t="s">
        <v>666</v>
      </c>
      <c r="F14" s="75"/>
      <c r="G14" s="71" t="s">
        <v>666</v>
      </c>
      <c r="I14" s="71" t="s">
        <v>666</v>
      </c>
    </row>
    <row r="15" spans="1:9" x14ac:dyDescent="0.25">
      <c r="A15" s="72">
        <f>A9/A6</f>
        <v>0.14285714285714285</v>
      </c>
      <c r="C15" s="72">
        <f>C9/C6</f>
        <v>0.62068965517241381</v>
      </c>
      <c r="E15" s="72">
        <f>E9/E6</f>
        <v>0.41176470588235292</v>
      </c>
      <c r="F15" s="76"/>
      <c r="G15" s="72">
        <f>G9/G6</f>
        <v>0.59259259259259256</v>
      </c>
      <c r="I15" s="72">
        <f>I9/I6</f>
        <v>0.6</v>
      </c>
    </row>
    <row r="16" spans="1:9" x14ac:dyDescent="0.25">
      <c r="A16" s="83"/>
      <c r="C16" s="83"/>
      <c r="E16" s="69"/>
      <c r="F16" s="73"/>
      <c r="G16" s="69"/>
      <c r="I16" s="83"/>
    </row>
    <row r="17" spans="1:9" x14ac:dyDescent="0.25">
      <c r="A17" s="71" t="s">
        <v>665</v>
      </c>
      <c r="C17" s="71" t="s">
        <v>665</v>
      </c>
      <c r="E17" s="71" t="s">
        <v>665</v>
      </c>
      <c r="F17" s="75"/>
      <c r="G17" s="71" t="s">
        <v>665</v>
      </c>
      <c r="I17" s="71" t="s">
        <v>665</v>
      </c>
    </row>
    <row r="18" spans="1:9" x14ac:dyDescent="0.25">
      <c r="A18" s="72">
        <f>A12/A3</f>
        <v>0</v>
      </c>
      <c r="C18" s="72">
        <f>C12/C3</f>
        <v>6.8965517241379309E-2</v>
      </c>
      <c r="E18" s="72">
        <f>E12/E3</f>
        <v>2.9411764705882353E-2</v>
      </c>
      <c r="F18" s="76"/>
      <c r="G18" s="72">
        <f>G12/G3</f>
        <v>3.5714285714285712E-2</v>
      </c>
      <c r="I18" s="72">
        <f>I12/I3</f>
        <v>0.2857142857142857</v>
      </c>
    </row>
    <row r="19" spans="1:9" x14ac:dyDescent="0.25">
      <c r="A19" s="83"/>
      <c r="C19" s="83"/>
      <c r="E19" s="69"/>
      <c r="F19" s="73"/>
      <c r="G19" s="68"/>
      <c r="I19" s="83"/>
    </row>
    <row r="20" spans="1:9" x14ac:dyDescent="0.25">
      <c r="A20" s="71" t="s">
        <v>680</v>
      </c>
      <c r="C20" s="71" t="s">
        <v>680</v>
      </c>
      <c r="E20" s="71" t="s">
        <v>680</v>
      </c>
      <c r="F20" s="73"/>
      <c r="G20" s="68"/>
    </row>
    <row r="21" spans="1:9" x14ac:dyDescent="0.25">
      <c r="A21" s="83">
        <f>COUNTIF('2017 Homicides'!J:J,"Firearm")</f>
        <v>5</v>
      </c>
      <c r="C21" s="83">
        <f>COUNTIF('2016 Homicides'!J:J,"Firearm")</f>
        <v>21</v>
      </c>
      <c r="E21" s="69">
        <f>COUNTIF('2015 Homicides'!I:I,"firearm")</f>
        <v>26</v>
      </c>
      <c r="F21" s="73"/>
      <c r="G21" s="68"/>
    </row>
    <row r="22" spans="1:9" x14ac:dyDescent="0.25">
      <c r="A22" s="83"/>
      <c r="C22" s="83"/>
      <c r="E22" s="69"/>
      <c r="F22" s="73"/>
      <c r="G22" s="68"/>
    </row>
    <row r="23" spans="1:9" x14ac:dyDescent="0.25">
      <c r="A23" s="71" t="s">
        <v>681</v>
      </c>
      <c r="C23" s="71" t="s">
        <v>681</v>
      </c>
      <c r="E23" s="71" t="s">
        <v>681</v>
      </c>
      <c r="F23" s="73"/>
      <c r="G23" s="68"/>
    </row>
    <row r="24" spans="1:9" x14ac:dyDescent="0.25">
      <c r="A24" s="83">
        <f>COUNTIF('2017 Homicides'!J:J,"Knife")</f>
        <v>0</v>
      </c>
      <c r="C24" s="83">
        <f>COUNTIF('2016 Homicides'!J:J,"Knife")</f>
        <v>2</v>
      </c>
      <c r="E24" s="69">
        <f>COUNTIF('2015 Homicides'!I:I,"Knife")</f>
        <v>4</v>
      </c>
      <c r="F24" s="73"/>
      <c r="G24" s="68"/>
    </row>
    <row r="25" spans="1:9" x14ac:dyDescent="0.25">
      <c r="A25" s="83"/>
      <c r="C25" s="83"/>
      <c r="E25" s="69"/>
      <c r="F25" s="73"/>
      <c r="G25" s="68"/>
    </row>
    <row r="26" spans="1:9" x14ac:dyDescent="0.25">
      <c r="A26" s="112" t="s">
        <v>727</v>
      </c>
      <c r="C26" s="112" t="s">
        <v>727</v>
      </c>
      <c r="E26" s="71" t="s">
        <v>684</v>
      </c>
      <c r="F26" s="73"/>
      <c r="G26" s="68"/>
    </row>
    <row r="27" spans="1:9" x14ac:dyDescent="0.25">
      <c r="A27" s="83">
        <f>COUNTIF('2017 Homicides'!I:IB,"Y")</f>
        <v>0</v>
      </c>
      <c r="C27" s="83">
        <f>COUNTIF('2016 Homicides'!I:I,"Y")</f>
        <v>2</v>
      </c>
      <c r="E27" s="69">
        <f>COUNTIF('2015 Homicides'!I:I,"Fist")</f>
        <v>1</v>
      </c>
      <c r="F27" s="73"/>
      <c r="G27" s="68"/>
    </row>
    <row r="28" spans="1:9" x14ac:dyDescent="0.25">
      <c r="E28" s="69"/>
      <c r="F28" s="73"/>
      <c r="G28" s="68"/>
    </row>
    <row r="29" spans="1:9" x14ac:dyDescent="0.25">
      <c r="E29" s="71" t="s">
        <v>682</v>
      </c>
      <c r="F29" s="73"/>
      <c r="G29" s="68"/>
    </row>
    <row r="30" spans="1:9" x14ac:dyDescent="0.25">
      <c r="E30" s="69">
        <f>COUNTIF('2015 Homicides'!I:I,"Stick")</f>
        <v>2</v>
      </c>
      <c r="F30" s="73"/>
      <c r="G30" s="68"/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"/>
  <sheetViews>
    <sheetView workbookViewId="0">
      <selection activeCell="R1" sqref="R1:R1048576"/>
    </sheetView>
  </sheetViews>
  <sheetFormatPr defaultRowHeight="15" x14ac:dyDescent="0.25"/>
  <cols>
    <col min="1" max="1" width="9.7109375" style="133" bestFit="1" customWidth="1"/>
    <col min="2" max="2" width="16.85546875" style="133" bestFit="1" customWidth="1"/>
    <col min="3" max="3" width="5.42578125" style="133" bestFit="1" customWidth="1"/>
    <col min="4" max="4" width="10.7109375" style="133" bestFit="1" customWidth="1"/>
    <col min="5" max="5" width="13.28515625" style="133" bestFit="1" customWidth="1"/>
    <col min="6" max="6" width="20.42578125" style="133" bestFit="1" customWidth="1"/>
    <col min="7" max="7" width="4.85546875" style="133" bestFit="1" customWidth="1"/>
    <col min="8" max="8" width="8.42578125" style="133" bestFit="1" customWidth="1"/>
    <col min="9" max="9" width="9.28515625" style="133" bestFit="1" customWidth="1"/>
    <col min="10" max="10" width="8.5703125" style="133" bestFit="1" customWidth="1"/>
    <col min="11" max="11" width="6.5703125" style="133" bestFit="1" customWidth="1"/>
    <col min="12" max="12" width="11.28515625" style="133" bestFit="1" customWidth="1"/>
    <col min="13" max="13" width="24.5703125" style="133" bestFit="1" customWidth="1"/>
    <col min="14" max="14" width="19.7109375" style="133" bestFit="1" customWidth="1"/>
    <col min="15" max="15" width="4.7109375" style="133" bestFit="1" customWidth="1"/>
    <col min="16" max="16" width="9.7109375" style="133" bestFit="1" customWidth="1"/>
    <col min="17" max="17" width="8.140625" style="133" bestFit="1" customWidth="1"/>
    <col min="18" max="16384" width="9.140625" style="133"/>
  </cols>
  <sheetData>
    <row r="1" spans="1:17" s="130" customFormat="1" ht="25.5" x14ac:dyDescent="0.2">
      <c r="A1" s="126" t="s">
        <v>0</v>
      </c>
      <c r="B1" s="127" t="s">
        <v>1</v>
      </c>
      <c r="C1" s="128" t="s">
        <v>2</v>
      </c>
      <c r="D1" s="129" t="s">
        <v>210</v>
      </c>
      <c r="E1" s="128" t="s">
        <v>675</v>
      </c>
      <c r="F1" s="128" t="s">
        <v>3</v>
      </c>
      <c r="G1" s="127" t="s">
        <v>7</v>
      </c>
      <c r="H1" s="127" t="s">
        <v>9</v>
      </c>
      <c r="I1" s="127" t="s">
        <v>727</v>
      </c>
      <c r="J1" s="127" t="s">
        <v>679</v>
      </c>
      <c r="K1" s="128" t="s">
        <v>41</v>
      </c>
      <c r="L1" s="128" t="s">
        <v>5</v>
      </c>
      <c r="M1" s="128" t="s">
        <v>6</v>
      </c>
      <c r="N1" s="127" t="s">
        <v>154</v>
      </c>
      <c r="O1" s="127" t="s">
        <v>2</v>
      </c>
      <c r="P1" s="127" t="s">
        <v>210</v>
      </c>
      <c r="Q1" s="127" t="s">
        <v>676</v>
      </c>
    </row>
    <row r="2" spans="1:17" x14ac:dyDescent="0.25">
      <c r="A2" s="132">
        <v>42749</v>
      </c>
      <c r="B2" s="133" t="s">
        <v>827</v>
      </c>
      <c r="C2" s="133" t="s">
        <v>186</v>
      </c>
      <c r="D2" s="132">
        <v>23089</v>
      </c>
      <c r="E2" s="131">
        <f t="shared" ref="E2:E8" si="0">DATEDIF(D2,A2,"y")</f>
        <v>53</v>
      </c>
      <c r="F2" s="133" t="s">
        <v>828</v>
      </c>
      <c r="G2" s="133" t="s">
        <v>305</v>
      </c>
      <c r="H2" s="133" t="s">
        <v>829</v>
      </c>
      <c r="I2" s="133" t="s">
        <v>354</v>
      </c>
      <c r="J2" s="133" t="s">
        <v>683</v>
      </c>
      <c r="K2" s="133" t="s">
        <v>42</v>
      </c>
      <c r="L2" s="133" t="s">
        <v>435</v>
      </c>
      <c r="M2" s="133" t="s">
        <v>830</v>
      </c>
    </row>
    <row r="3" spans="1:17" x14ac:dyDescent="0.25">
      <c r="A3" s="132">
        <v>42761</v>
      </c>
      <c r="B3" s="133" t="s">
        <v>831</v>
      </c>
      <c r="C3" s="133" t="s">
        <v>182</v>
      </c>
      <c r="D3" s="132">
        <v>33483</v>
      </c>
      <c r="E3" s="131">
        <f t="shared" si="0"/>
        <v>25</v>
      </c>
      <c r="F3" s="133" t="s">
        <v>832</v>
      </c>
      <c r="G3" s="134" t="s">
        <v>305</v>
      </c>
      <c r="H3" s="134" t="s">
        <v>829</v>
      </c>
      <c r="I3" s="134" t="s">
        <v>354</v>
      </c>
      <c r="J3" s="134" t="s">
        <v>680</v>
      </c>
      <c r="K3" s="134" t="s">
        <v>42</v>
      </c>
      <c r="L3" s="134" t="s">
        <v>434</v>
      </c>
      <c r="M3" s="133" t="s">
        <v>833</v>
      </c>
    </row>
    <row r="4" spans="1:17" x14ac:dyDescent="0.25">
      <c r="A4" s="132">
        <v>42766</v>
      </c>
      <c r="B4" s="133" t="s">
        <v>835</v>
      </c>
      <c r="C4" s="133" t="s">
        <v>186</v>
      </c>
      <c r="D4" s="132">
        <v>26526</v>
      </c>
      <c r="E4" s="131">
        <f t="shared" si="0"/>
        <v>44</v>
      </c>
      <c r="F4" s="133" t="s">
        <v>836</v>
      </c>
      <c r="G4" s="134" t="s">
        <v>305</v>
      </c>
      <c r="H4" s="134" t="s">
        <v>13</v>
      </c>
      <c r="I4" s="134" t="s">
        <v>354</v>
      </c>
      <c r="J4" s="134" t="s">
        <v>680</v>
      </c>
      <c r="K4" s="134" t="s">
        <v>587</v>
      </c>
      <c r="L4" s="134" t="s">
        <v>434</v>
      </c>
      <c r="M4" s="133" t="s">
        <v>837</v>
      </c>
      <c r="N4" s="133" t="s">
        <v>838</v>
      </c>
      <c r="O4" s="133" t="s">
        <v>182</v>
      </c>
      <c r="P4" s="132">
        <v>36784</v>
      </c>
      <c r="Q4" s="121">
        <f>DATEDIF(P4,A4,"y")</f>
        <v>16</v>
      </c>
    </row>
    <row r="5" spans="1:17" x14ac:dyDescent="0.25">
      <c r="A5" s="132">
        <v>42777</v>
      </c>
      <c r="B5" s="133" t="s">
        <v>839</v>
      </c>
      <c r="C5" s="133" t="s">
        <v>182</v>
      </c>
      <c r="D5" s="132">
        <v>36450</v>
      </c>
      <c r="E5" s="131">
        <f t="shared" si="0"/>
        <v>17</v>
      </c>
      <c r="F5" s="133" t="s">
        <v>840</v>
      </c>
      <c r="G5" s="133" t="s">
        <v>305</v>
      </c>
      <c r="H5" s="133" t="s">
        <v>829</v>
      </c>
      <c r="I5" s="133" t="s">
        <v>354</v>
      </c>
      <c r="J5" s="133" t="s">
        <v>680</v>
      </c>
      <c r="K5" s="133" t="s">
        <v>42</v>
      </c>
      <c r="L5" s="133" t="s">
        <v>435</v>
      </c>
      <c r="M5" s="133" t="s">
        <v>841</v>
      </c>
    </row>
    <row r="6" spans="1:17" x14ac:dyDescent="0.25">
      <c r="A6" s="132">
        <v>42801</v>
      </c>
      <c r="B6" s="133" t="s">
        <v>848</v>
      </c>
      <c r="C6" s="133" t="s">
        <v>250</v>
      </c>
      <c r="D6" s="132">
        <v>42549</v>
      </c>
      <c r="E6" s="131">
        <f t="shared" si="0"/>
        <v>0</v>
      </c>
      <c r="F6" s="133" t="s">
        <v>849</v>
      </c>
      <c r="G6" s="133" t="s">
        <v>305</v>
      </c>
      <c r="H6" s="133" t="s">
        <v>829</v>
      </c>
      <c r="I6" s="133" t="s">
        <v>829</v>
      </c>
      <c r="J6" s="133" t="s">
        <v>829</v>
      </c>
      <c r="K6" s="133" t="s">
        <v>42</v>
      </c>
      <c r="L6" s="133" t="s">
        <v>435</v>
      </c>
      <c r="M6" s="133" t="s">
        <v>850</v>
      </c>
    </row>
    <row r="7" spans="1:17" x14ac:dyDescent="0.25">
      <c r="A7" s="132">
        <v>42805</v>
      </c>
      <c r="B7" s="133" t="s">
        <v>843</v>
      </c>
      <c r="C7" s="133" t="s">
        <v>182</v>
      </c>
      <c r="D7" s="132">
        <v>26640</v>
      </c>
      <c r="E7" s="133">
        <f t="shared" si="0"/>
        <v>44</v>
      </c>
      <c r="F7" s="133" t="s">
        <v>844</v>
      </c>
      <c r="G7" s="133" t="s">
        <v>305</v>
      </c>
      <c r="H7" s="133" t="s">
        <v>829</v>
      </c>
      <c r="I7" s="133" t="s">
        <v>354</v>
      </c>
      <c r="J7" s="133" t="s">
        <v>680</v>
      </c>
      <c r="K7" s="133" t="s">
        <v>42</v>
      </c>
      <c r="L7" s="133" t="s">
        <v>435</v>
      </c>
      <c r="M7" s="133" t="s">
        <v>845</v>
      </c>
    </row>
    <row r="8" spans="1:17" x14ac:dyDescent="0.25">
      <c r="A8" s="132">
        <v>42812</v>
      </c>
      <c r="B8" s="133" t="s">
        <v>851</v>
      </c>
      <c r="C8" s="133" t="s">
        <v>182</v>
      </c>
      <c r="D8" s="132">
        <v>29453</v>
      </c>
      <c r="E8" s="133">
        <f t="shared" si="0"/>
        <v>36</v>
      </c>
      <c r="F8" s="133" t="s">
        <v>852</v>
      </c>
      <c r="G8" s="133" t="s">
        <v>305</v>
      </c>
      <c r="H8" s="133" t="s">
        <v>829</v>
      </c>
      <c r="I8" s="133" t="s">
        <v>354</v>
      </c>
      <c r="J8" s="133" t="s">
        <v>680</v>
      </c>
      <c r="K8" s="133" t="s">
        <v>42</v>
      </c>
      <c r="L8" s="133" t="s">
        <v>435</v>
      </c>
      <c r="M8" s="133" t="s">
        <v>853</v>
      </c>
    </row>
  </sheetData>
  <pageMargins left="0.7" right="0.7" top="0.75" bottom="0.75" header="0.3" footer="0.3"/>
  <pageSetup scale="4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workbookViewId="0">
      <pane ySplit="1" topLeftCell="A2" activePane="bottomLeft" state="frozen"/>
      <selection pane="bottomLeft" activeCell="Q8" sqref="Q8"/>
    </sheetView>
  </sheetViews>
  <sheetFormatPr defaultRowHeight="15" x14ac:dyDescent="0.25"/>
  <cols>
    <col min="1" max="1" width="10.7109375" style="120" bestFit="1" customWidth="1"/>
    <col min="2" max="2" width="22.28515625" style="120" bestFit="1" customWidth="1"/>
    <col min="3" max="3" width="6.42578125" style="120" bestFit="1" customWidth="1"/>
    <col min="4" max="4" width="10.7109375" style="120" customWidth="1"/>
    <col min="5" max="5" width="15.5703125" style="120" customWidth="1"/>
    <col min="6" max="6" width="20.42578125" style="120" bestFit="1" customWidth="1"/>
    <col min="7" max="7" width="7.140625" style="120" customWidth="1"/>
    <col min="8" max="8" width="14.85546875" style="120" customWidth="1"/>
    <col min="9" max="9" width="11.5703125" style="120" customWidth="1"/>
    <col min="10" max="10" width="13.5703125" style="120" bestFit="1" customWidth="1"/>
    <col min="11" max="11" width="8.85546875" style="120" customWidth="1"/>
    <col min="12" max="12" width="13.28515625" style="120" customWidth="1"/>
    <col min="13" max="13" width="23.42578125" style="120" bestFit="1" customWidth="1"/>
    <col min="14" max="14" width="26.7109375" style="120" bestFit="1" customWidth="1"/>
    <col min="15" max="15" width="6.42578125" style="120" bestFit="1" customWidth="1"/>
    <col min="16" max="16" width="10.7109375" style="120" customWidth="1"/>
    <col min="17" max="16384" width="9.140625" style="123"/>
  </cols>
  <sheetData>
    <row r="1" spans="1:17" s="118" customFormat="1" ht="25.5" x14ac:dyDescent="0.25">
      <c r="A1" s="113" t="s">
        <v>0</v>
      </c>
      <c r="B1" s="114" t="s">
        <v>1</v>
      </c>
      <c r="C1" s="115" t="s">
        <v>2</v>
      </c>
      <c r="D1" s="116" t="s">
        <v>210</v>
      </c>
      <c r="E1" s="115" t="s">
        <v>675</v>
      </c>
      <c r="F1" s="115" t="s">
        <v>3</v>
      </c>
      <c r="G1" s="114" t="s">
        <v>7</v>
      </c>
      <c r="H1" s="114" t="s">
        <v>9</v>
      </c>
      <c r="I1" s="114" t="s">
        <v>727</v>
      </c>
      <c r="J1" s="114" t="s">
        <v>679</v>
      </c>
      <c r="K1" s="115" t="s">
        <v>41</v>
      </c>
      <c r="L1" s="115" t="s">
        <v>5</v>
      </c>
      <c r="M1" s="115" t="s">
        <v>6</v>
      </c>
      <c r="N1" s="114" t="s">
        <v>154</v>
      </c>
      <c r="O1" s="114" t="s">
        <v>2</v>
      </c>
      <c r="P1" s="114" t="s">
        <v>210</v>
      </c>
      <c r="Q1" s="117"/>
    </row>
    <row r="2" spans="1:17" x14ac:dyDescent="0.25">
      <c r="A2" s="119">
        <v>42405</v>
      </c>
      <c r="B2" s="120" t="s">
        <v>712</v>
      </c>
      <c r="C2" s="120" t="s">
        <v>182</v>
      </c>
      <c r="D2" s="119">
        <v>30735</v>
      </c>
      <c r="E2" s="121">
        <f t="shared" ref="E2:E30" si="0">DATEDIF(D2,A2,"y")</f>
        <v>31</v>
      </c>
      <c r="F2" s="120" t="s">
        <v>713</v>
      </c>
      <c r="G2" s="120" t="s">
        <v>305</v>
      </c>
      <c r="H2" s="120" t="s">
        <v>334</v>
      </c>
      <c r="I2" s="120" t="s">
        <v>354</v>
      </c>
      <c r="J2" s="120" t="s">
        <v>681</v>
      </c>
      <c r="K2" s="125" t="s">
        <v>587</v>
      </c>
      <c r="L2" s="120" t="s">
        <v>435</v>
      </c>
      <c r="M2" s="120" t="s">
        <v>714</v>
      </c>
      <c r="N2" s="120" t="s">
        <v>765</v>
      </c>
      <c r="O2" s="120" t="s">
        <v>182</v>
      </c>
      <c r="P2" s="119">
        <v>25936</v>
      </c>
    </row>
    <row r="3" spans="1:17" x14ac:dyDescent="0.25">
      <c r="A3" s="119">
        <v>42406</v>
      </c>
      <c r="B3" s="120" t="s">
        <v>715</v>
      </c>
      <c r="C3" s="120" t="s">
        <v>182</v>
      </c>
      <c r="D3" s="119">
        <v>34507</v>
      </c>
      <c r="E3" s="121">
        <f t="shared" si="0"/>
        <v>21</v>
      </c>
      <c r="F3" s="120" t="s">
        <v>716</v>
      </c>
      <c r="G3" s="120" t="s">
        <v>305</v>
      </c>
      <c r="H3" s="120" t="s">
        <v>717</v>
      </c>
      <c r="I3" s="120" t="s">
        <v>354</v>
      </c>
      <c r="J3" s="120" t="s">
        <v>680</v>
      </c>
      <c r="K3" s="120" t="s">
        <v>42</v>
      </c>
      <c r="L3" s="120" t="s">
        <v>435</v>
      </c>
      <c r="M3" s="120" t="s">
        <v>718</v>
      </c>
      <c r="O3" s="120" t="s">
        <v>182</v>
      </c>
    </row>
    <row r="4" spans="1:17" x14ac:dyDescent="0.25">
      <c r="A4" s="119">
        <v>42406</v>
      </c>
      <c r="B4" s="120" t="s">
        <v>719</v>
      </c>
      <c r="C4" s="120" t="s">
        <v>182</v>
      </c>
      <c r="D4" s="119">
        <v>34840</v>
      </c>
      <c r="E4" s="121">
        <f t="shared" si="0"/>
        <v>20</v>
      </c>
      <c r="F4" s="120" t="s">
        <v>716</v>
      </c>
      <c r="G4" s="120" t="s">
        <v>305</v>
      </c>
      <c r="H4" s="120" t="s">
        <v>717</v>
      </c>
      <c r="I4" s="120" t="s">
        <v>354</v>
      </c>
      <c r="J4" s="120" t="s">
        <v>680</v>
      </c>
      <c r="K4" s="120" t="s">
        <v>42</v>
      </c>
      <c r="L4" s="120" t="s">
        <v>435</v>
      </c>
      <c r="M4" s="120" t="s">
        <v>718</v>
      </c>
      <c r="O4" s="120" t="s">
        <v>182</v>
      </c>
    </row>
    <row r="5" spans="1:17" x14ac:dyDescent="0.25">
      <c r="A5" s="119">
        <v>42430</v>
      </c>
      <c r="B5" s="120" t="s">
        <v>721</v>
      </c>
      <c r="C5" s="120" t="s">
        <v>182</v>
      </c>
      <c r="D5" s="119">
        <v>32582</v>
      </c>
      <c r="E5" s="120">
        <f t="shared" si="0"/>
        <v>26</v>
      </c>
      <c r="F5" s="120" t="s">
        <v>722</v>
      </c>
      <c r="G5" s="120" t="s">
        <v>305</v>
      </c>
      <c r="H5" s="120" t="s">
        <v>717</v>
      </c>
      <c r="I5" s="120" t="s">
        <v>354</v>
      </c>
      <c r="J5" s="120" t="s">
        <v>680</v>
      </c>
      <c r="K5" s="125" t="s">
        <v>587</v>
      </c>
      <c r="L5" s="120" t="s">
        <v>434</v>
      </c>
      <c r="M5" s="120" t="s">
        <v>723</v>
      </c>
      <c r="N5" s="120" t="s">
        <v>766</v>
      </c>
      <c r="O5" s="120" t="s">
        <v>182</v>
      </c>
      <c r="P5" s="119">
        <v>27745</v>
      </c>
    </row>
    <row r="6" spans="1:17" x14ac:dyDescent="0.25">
      <c r="A6" s="119">
        <v>42436</v>
      </c>
      <c r="B6" s="120" t="s">
        <v>724</v>
      </c>
      <c r="C6" s="120" t="s">
        <v>182</v>
      </c>
      <c r="D6" s="119">
        <v>34328</v>
      </c>
      <c r="E6" s="120">
        <f t="shared" si="0"/>
        <v>22</v>
      </c>
      <c r="F6" s="120" t="s">
        <v>725</v>
      </c>
      <c r="G6" s="120" t="s">
        <v>305</v>
      </c>
      <c r="H6" s="120" t="s">
        <v>717</v>
      </c>
      <c r="I6" s="120" t="s">
        <v>354</v>
      </c>
      <c r="J6" s="120" t="s">
        <v>680</v>
      </c>
      <c r="K6" s="125" t="s">
        <v>587</v>
      </c>
      <c r="L6" s="120" t="s">
        <v>435</v>
      </c>
      <c r="M6" s="120" t="s">
        <v>726</v>
      </c>
      <c r="N6" s="120" t="s">
        <v>760</v>
      </c>
      <c r="O6" s="120" t="s">
        <v>186</v>
      </c>
      <c r="P6" s="119">
        <v>34626</v>
      </c>
    </row>
    <row r="7" spans="1:17" x14ac:dyDescent="0.25">
      <c r="A7" s="119">
        <v>42452</v>
      </c>
      <c r="B7" s="120" t="s">
        <v>735</v>
      </c>
      <c r="C7" s="120" t="s">
        <v>182</v>
      </c>
      <c r="D7" s="119">
        <v>15442</v>
      </c>
      <c r="E7" s="124">
        <f t="shared" si="0"/>
        <v>73</v>
      </c>
      <c r="F7" s="120" t="s">
        <v>825</v>
      </c>
      <c r="G7" s="120" t="s">
        <v>305</v>
      </c>
      <c r="H7" s="120" t="s">
        <v>334</v>
      </c>
      <c r="I7" s="120" t="s">
        <v>354</v>
      </c>
      <c r="J7" s="120" t="s">
        <v>736</v>
      </c>
      <c r="K7" s="125" t="s">
        <v>587</v>
      </c>
      <c r="L7" s="120" t="s">
        <v>435</v>
      </c>
      <c r="M7" s="120" t="s">
        <v>737</v>
      </c>
      <c r="N7" s="120" t="s">
        <v>734</v>
      </c>
      <c r="O7" s="120" t="s">
        <v>182</v>
      </c>
      <c r="P7" s="119">
        <v>21731</v>
      </c>
    </row>
    <row r="8" spans="1:17" x14ac:dyDescent="0.25">
      <c r="A8" s="119">
        <v>42455</v>
      </c>
      <c r="B8" s="120" t="s">
        <v>728</v>
      </c>
      <c r="C8" s="120" t="s">
        <v>182</v>
      </c>
      <c r="D8" s="119">
        <v>23822</v>
      </c>
      <c r="E8" s="120">
        <f t="shared" si="0"/>
        <v>51</v>
      </c>
      <c r="F8" s="120" t="s">
        <v>733</v>
      </c>
      <c r="G8" s="120" t="s">
        <v>305</v>
      </c>
      <c r="H8" s="120" t="s">
        <v>717</v>
      </c>
      <c r="I8" s="120" t="s">
        <v>354</v>
      </c>
      <c r="J8" s="120" t="s">
        <v>680</v>
      </c>
      <c r="K8" s="122" t="s">
        <v>590</v>
      </c>
      <c r="L8" s="120" t="s">
        <v>435</v>
      </c>
      <c r="M8" s="120" t="s">
        <v>729</v>
      </c>
      <c r="N8" s="120" t="s">
        <v>730</v>
      </c>
      <c r="O8" s="120" t="s">
        <v>186</v>
      </c>
      <c r="P8" s="119">
        <v>25507</v>
      </c>
    </row>
    <row r="9" spans="1:17" x14ac:dyDescent="0.25">
      <c r="A9" s="119">
        <v>42469</v>
      </c>
      <c r="B9" s="120" t="s">
        <v>731</v>
      </c>
      <c r="C9" s="120" t="s">
        <v>186</v>
      </c>
      <c r="D9" s="119">
        <v>24334</v>
      </c>
      <c r="E9" s="124">
        <f t="shared" si="0"/>
        <v>49</v>
      </c>
      <c r="F9" s="120" t="s">
        <v>754</v>
      </c>
      <c r="G9" s="120" t="s">
        <v>305</v>
      </c>
      <c r="H9" s="120" t="s">
        <v>717</v>
      </c>
      <c r="I9" s="120" t="s">
        <v>354</v>
      </c>
      <c r="J9" s="120" t="s">
        <v>680</v>
      </c>
      <c r="K9" s="120" t="s">
        <v>42</v>
      </c>
      <c r="L9" s="120" t="s">
        <v>435</v>
      </c>
      <c r="M9" s="120" t="s">
        <v>732</v>
      </c>
    </row>
    <row r="10" spans="1:17" x14ac:dyDescent="0.25">
      <c r="A10" s="119">
        <v>42485</v>
      </c>
      <c r="B10" s="120" t="s">
        <v>738</v>
      </c>
      <c r="C10" s="120" t="s">
        <v>182</v>
      </c>
      <c r="D10" s="119">
        <v>24666</v>
      </c>
      <c r="E10" s="124">
        <f t="shared" si="0"/>
        <v>48</v>
      </c>
      <c r="F10" s="120" t="s">
        <v>739</v>
      </c>
      <c r="G10" s="120" t="s">
        <v>305</v>
      </c>
      <c r="H10" s="120" t="s">
        <v>717</v>
      </c>
      <c r="I10" s="120" t="s">
        <v>354</v>
      </c>
      <c r="J10" s="120" t="s">
        <v>680</v>
      </c>
      <c r="K10" s="125" t="s">
        <v>587</v>
      </c>
      <c r="L10" s="120" t="s">
        <v>435</v>
      </c>
      <c r="M10" s="120" t="s">
        <v>740</v>
      </c>
      <c r="N10" s="120" t="s">
        <v>759</v>
      </c>
      <c r="O10" s="120" t="s">
        <v>250</v>
      </c>
      <c r="P10" s="119">
        <v>32842</v>
      </c>
    </row>
    <row r="11" spans="1:17" x14ac:dyDescent="0.25">
      <c r="A11" s="119">
        <v>42505</v>
      </c>
      <c r="B11" s="120" t="s">
        <v>768</v>
      </c>
      <c r="C11" s="120" t="s">
        <v>186</v>
      </c>
      <c r="D11" s="119">
        <v>26087</v>
      </c>
      <c r="E11" s="124">
        <f t="shared" si="0"/>
        <v>44</v>
      </c>
      <c r="F11" s="120" t="s">
        <v>826</v>
      </c>
      <c r="G11" s="120" t="s">
        <v>305</v>
      </c>
      <c r="H11" s="120" t="s">
        <v>13</v>
      </c>
      <c r="I11" s="120" t="s">
        <v>354</v>
      </c>
      <c r="J11" s="120" t="s">
        <v>680</v>
      </c>
      <c r="K11" s="125" t="s">
        <v>587</v>
      </c>
      <c r="L11" s="120" t="s">
        <v>434</v>
      </c>
      <c r="M11" s="120" t="s">
        <v>769</v>
      </c>
      <c r="N11" s="120" t="s">
        <v>770</v>
      </c>
      <c r="O11" s="120" t="s">
        <v>182</v>
      </c>
      <c r="P11" s="119">
        <v>31688</v>
      </c>
    </row>
    <row r="12" spans="1:17" x14ac:dyDescent="0.25">
      <c r="A12" s="119">
        <v>42541</v>
      </c>
      <c r="B12" s="120" t="s">
        <v>742</v>
      </c>
      <c r="C12" s="120" t="s">
        <v>182</v>
      </c>
      <c r="D12" s="119">
        <v>35997</v>
      </c>
      <c r="E12" s="120">
        <f t="shared" si="0"/>
        <v>17</v>
      </c>
      <c r="F12" s="120" t="s">
        <v>743</v>
      </c>
      <c r="G12" s="120" t="s">
        <v>305</v>
      </c>
      <c r="H12" s="120" t="s">
        <v>717</v>
      </c>
      <c r="I12" s="120" t="s">
        <v>354</v>
      </c>
      <c r="J12" s="120" t="s">
        <v>680</v>
      </c>
      <c r="K12" s="125" t="s">
        <v>587</v>
      </c>
      <c r="L12" s="120" t="s">
        <v>435</v>
      </c>
      <c r="M12" s="120" t="s">
        <v>744</v>
      </c>
      <c r="N12" s="120" t="s">
        <v>745</v>
      </c>
      <c r="O12" s="120" t="s">
        <v>182</v>
      </c>
      <c r="P12" s="119">
        <v>35955</v>
      </c>
    </row>
    <row r="13" spans="1:17" x14ac:dyDescent="0.25">
      <c r="A13" s="119">
        <v>42542</v>
      </c>
      <c r="B13" s="120" t="s">
        <v>746</v>
      </c>
      <c r="C13" s="120" t="s">
        <v>182</v>
      </c>
      <c r="D13" s="119">
        <v>25161</v>
      </c>
      <c r="E13" s="120">
        <f t="shared" si="0"/>
        <v>47</v>
      </c>
      <c r="F13" s="120" t="s">
        <v>747</v>
      </c>
      <c r="G13" s="120" t="s">
        <v>305</v>
      </c>
      <c r="H13" s="120" t="s">
        <v>717</v>
      </c>
      <c r="I13" s="120" t="s">
        <v>354</v>
      </c>
      <c r="J13" s="120" t="s">
        <v>680</v>
      </c>
      <c r="K13" s="125" t="s">
        <v>587</v>
      </c>
      <c r="L13" s="120" t="s">
        <v>434</v>
      </c>
      <c r="M13" s="120" t="s">
        <v>748</v>
      </c>
      <c r="N13" s="120" t="s">
        <v>749</v>
      </c>
      <c r="O13" s="120" t="s">
        <v>182</v>
      </c>
      <c r="P13" s="119">
        <v>27811</v>
      </c>
    </row>
    <row r="14" spans="1:17" x14ac:dyDescent="0.25">
      <c r="A14" s="119">
        <v>42544</v>
      </c>
      <c r="B14" s="120" t="s">
        <v>750</v>
      </c>
      <c r="C14" s="120" t="s">
        <v>421</v>
      </c>
      <c r="D14" s="119">
        <v>21408</v>
      </c>
      <c r="E14" s="120">
        <f t="shared" si="0"/>
        <v>57</v>
      </c>
      <c r="F14" s="120" t="s">
        <v>751</v>
      </c>
      <c r="G14" s="120" t="s">
        <v>305</v>
      </c>
      <c r="H14" s="120" t="s">
        <v>752</v>
      </c>
      <c r="I14" s="120" t="s">
        <v>354</v>
      </c>
      <c r="J14" s="120" t="s">
        <v>680</v>
      </c>
      <c r="K14" s="125" t="s">
        <v>587</v>
      </c>
      <c r="L14" s="120" t="s">
        <v>435</v>
      </c>
      <c r="M14" s="120" t="s">
        <v>753</v>
      </c>
      <c r="N14" s="120" t="s">
        <v>767</v>
      </c>
      <c r="O14" s="120" t="s">
        <v>182</v>
      </c>
      <c r="P14" s="119">
        <v>35541</v>
      </c>
    </row>
    <row r="15" spans="1:17" x14ac:dyDescent="0.25">
      <c r="A15" s="119">
        <v>42557</v>
      </c>
      <c r="B15" s="120" t="s">
        <v>755</v>
      </c>
      <c r="C15" s="120" t="s">
        <v>182</v>
      </c>
      <c r="D15" s="119">
        <v>33548</v>
      </c>
      <c r="E15" s="120">
        <f t="shared" si="0"/>
        <v>24</v>
      </c>
      <c r="F15" s="120" t="s">
        <v>756</v>
      </c>
      <c r="G15" s="120" t="s">
        <v>305</v>
      </c>
      <c r="H15" s="120" t="s">
        <v>757</v>
      </c>
      <c r="I15" s="120" t="s">
        <v>354</v>
      </c>
      <c r="J15" s="120" t="s">
        <v>680</v>
      </c>
      <c r="K15" s="120" t="s">
        <v>42</v>
      </c>
      <c r="L15" s="120" t="s">
        <v>434</v>
      </c>
      <c r="M15" s="120" t="s">
        <v>758</v>
      </c>
      <c r="O15" s="120" t="s">
        <v>182</v>
      </c>
    </row>
    <row r="16" spans="1:17" x14ac:dyDescent="0.25">
      <c r="A16" s="119">
        <v>42570</v>
      </c>
      <c r="B16" s="120" t="s">
        <v>761</v>
      </c>
      <c r="C16" s="120" t="s">
        <v>250</v>
      </c>
      <c r="D16" s="119">
        <v>26579</v>
      </c>
      <c r="E16" s="120">
        <f t="shared" si="0"/>
        <v>43</v>
      </c>
      <c r="F16" s="120" t="s">
        <v>762</v>
      </c>
      <c r="G16" s="120" t="s">
        <v>305</v>
      </c>
      <c r="H16" s="120" t="s">
        <v>717</v>
      </c>
      <c r="I16" s="120" t="s">
        <v>354</v>
      </c>
      <c r="J16" s="120" t="s">
        <v>680</v>
      </c>
      <c r="K16" s="125" t="s">
        <v>587</v>
      </c>
      <c r="L16" s="120" t="s">
        <v>434</v>
      </c>
      <c r="M16" s="120" t="s">
        <v>763</v>
      </c>
      <c r="N16" s="120" t="s">
        <v>764</v>
      </c>
      <c r="O16" s="120" t="s">
        <v>182</v>
      </c>
      <c r="P16" s="119">
        <v>26576</v>
      </c>
    </row>
    <row r="17" spans="1:16" x14ac:dyDescent="0.25">
      <c r="A17" s="119">
        <v>42599</v>
      </c>
      <c r="B17" s="120" t="s">
        <v>778</v>
      </c>
      <c r="C17" s="120" t="s">
        <v>186</v>
      </c>
      <c r="D17" s="119">
        <v>12808</v>
      </c>
      <c r="E17" s="120">
        <f t="shared" si="0"/>
        <v>81</v>
      </c>
      <c r="F17" s="120" t="s">
        <v>779</v>
      </c>
      <c r="G17" s="120" t="s">
        <v>305</v>
      </c>
      <c r="H17" s="120" t="s">
        <v>695</v>
      </c>
      <c r="I17" s="120" t="s">
        <v>354</v>
      </c>
      <c r="J17" s="120" t="s">
        <v>780</v>
      </c>
      <c r="K17" s="125" t="s">
        <v>587</v>
      </c>
      <c r="L17" s="120" t="s">
        <v>434</v>
      </c>
      <c r="M17" s="120" t="s">
        <v>781</v>
      </c>
      <c r="N17" s="120" t="s">
        <v>782</v>
      </c>
      <c r="O17" s="120" t="s">
        <v>186</v>
      </c>
      <c r="P17" s="119">
        <v>25135</v>
      </c>
    </row>
    <row r="18" spans="1:16" x14ac:dyDescent="0.25">
      <c r="A18" s="119">
        <v>42601</v>
      </c>
      <c r="B18" s="120" t="s">
        <v>771</v>
      </c>
      <c r="C18" s="120" t="s">
        <v>182</v>
      </c>
      <c r="D18" s="119">
        <v>35200</v>
      </c>
      <c r="E18" s="120">
        <f t="shared" si="0"/>
        <v>20</v>
      </c>
      <c r="F18" s="120" t="s">
        <v>772</v>
      </c>
      <c r="G18" s="120" t="s">
        <v>305</v>
      </c>
      <c r="H18" s="120" t="s">
        <v>717</v>
      </c>
      <c r="I18" s="120" t="s">
        <v>354</v>
      </c>
      <c r="J18" s="120" t="s">
        <v>680</v>
      </c>
      <c r="K18" s="120" t="s">
        <v>42</v>
      </c>
      <c r="L18" s="120" t="s">
        <v>435</v>
      </c>
      <c r="M18" s="120" t="s">
        <v>773</v>
      </c>
    </row>
    <row r="19" spans="1:16" x14ac:dyDescent="0.25">
      <c r="A19" s="119">
        <v>42603</v>
      </c>
      <c r="B19" s="120" t="s">
        <v>774</v>
      </c>
      <c r="C19" s="120" t="s">
        <v>186</v>
      </c>
      <c r="D19" s="119">
        <v>34151</v>
      </c>
      <c r="E19" s="120">
        <f t="shared" si="0"/>
        <v>23</v>
      </c>
      <c r="F19" s="120" t="s">
        <v>775</v>
      </c>
      <c r="G19" s="120" t="s">
        <v>305</v>
      </c>
      <c r="H19" s="120" t="s">
        <v>149</v>
      </c>
      <c r="I19" s="120" t="s">
        <v>354</v>
      </c>
      <c r="J19" s="120" t="s">
        <v>680</v>
      </c>
      <c r="K19" s="125" t="s">
        <v>587</v>
      </c>
      <c r="L19" s="120" t="s">
        <v>434</v>
      </c>
      <c r="M19" s="120" t="s">
        <v>776</v>
      </c>
      <c r="N19" s="120" t="s">
        <v>783</v>
      </c>
      <c r="O19" s="120" t="s">
        <v>182</v>
      </c>
      <c r="P19" s="119">
        <v>31838</v>
      </c>
    </row>
    <row r="20" spans="1:16" x14ac:dyDescent="0.25">
      <c r="A20" s="119">
        <v>42630</v>
      </c>
      <c r="B20" s="120" t="s">
        <v>784</v>
      </c>
      <c r="C20" s="120" t="s">
        <v>182</v>
      </c>
      <c r="D20" s="119">
        <v>32109</v>
      </c>
      <c r="E20" s="120">
        <f t="shared" si="0"/>
        <v>28</v>
      </c>
      <c r="F20" s="120" t="s">
        <v>785</v>
      </c>
      <c r="G20" s="120" t="s">
        <v>305</v>
      </c>
      <c r="H20" s="120" t="s">
        <v>717</v>
      </c>
      <c r="I20" s="120" t="s">
        <v>354</v>
      </c>
      <c r="J20" s="120" t="s">
        <v>680</v>
      </c>
      <c r="K20" s="125" t="s">
        <v>587</v>
      </c>
      <c r="L20" s="120" t="s">
        <v>435</v>
      </c>
      <c r="M20" s="120" t="s">
        <v>786</v>
      </c>
      <c r="N20" s="120" t="s">
        <v>787</v>
      </c>
      <c r="O20" s="120" t="s">
        <v>182</v>
      </c>
      <c r="P20" s="119">
        <v>33705</v>
      </c>
    </row>
    <row r="21" spans="1:16" x14ac:dyDescent="0.25">
      <c r="A21" s="119">
        <v>42652</v>
      </c>
      <c r="B21" s="120" t="s">
        <v>821</v>
      </c>
      <c r="C21" s="120" t="s">
        <v>182</v>
      </c>
      <c r="D21" s="119">
        <v>21158</v>
      </c>
      <c r="E21" s="120">
        <f t="shared" si="0"/>
        <v>58</v>
      </c>
      <c r="F21" s="120" t="s">
        <v>822</v>
      </c>
      <c r="G21" s="120" t="s">
        <v>305</v>
      </c>
      <c r="H21" s="120" t="s">
        <v>334</v>
      </c>
      <c r="I21" s="120" t="s">
        <v>354</v>
      </c>
      <c r="J21" s="120" t="s">
        <v>683</v>
      </c>
      <c r="K21" s="120" t="s">
        <v>42</v>
      </c>
      <c r="L21" s="120" t="s">
        <v>21</v>
      </c>
      <c r="M21" s="120" t="s">
        <v>823</v>
      </c>
      <c r="N21" s="120" t="s">
        <v>824</v>
      </c>
      <c r="O21" s="120" t="s">
        <v>182</v>
      </c>
      <c r="P21" s="119">
        <v>30234</v>
      </c>
    </row>
    <row r="22" spans="1:16" x14ac:dyDescent="0.25">
      <c r="A22" s="119">
        <v>42663</v>
      </c>
      <c r="B22" s="120" t="s">
        <v>788</v>
      </c>
      <c r="C22" s="120" t="s">
        <v>250</v>
      </c>
      <c r="D22" s="119">
        <v>31636</v>
      </c>
      <c r="E22" s="120">
        <f t="shared" si="0"/>
        <v>30</v>
      </c>
      <c r="F22" s="120" t="s">
        <v>789</v>
      </c>
      <c r="G22" s="120" t="s">
        <v>305</v>
      </c>
      <c r="H22" s="120" t="s">
        <v>18</v>
      </c>
      <c r="I22" s="120" t="s">
        <v>354</v>
      </c>
      <c r="J22" s="120" t="s">
        <v>680</v>
      </c>
      <c r="K22" s="125" t="s">
        <v>587</v>
      </c>
      <c r="L22" s="120" t="s">
        <v>434</v>
      </c>
      <c r="M22" s="120" t="s">
        <v>790</v>
      </c>
      <c r="N22" s="120" t="s">
        <v>791</v>
      </c>
      <c r="O22" s="120" t="s">
        <v>182</v>
      </c>
      <c r="P22" s="119">
        <v>34217</v>
      </c>
    </row>
    <row r="23" spans="1:16" x14ac:dyDescent="0.25">
      <c r="A23" s="119">
        <v>42672</v>
      </c>
      <c r="B23" s="120" t="s">
        <v>792</v>
      </c>
      <c r="C23" s="120" t="s">
        <v>182</v>
      </c>
      <c r="D23" s="119">
        <v>33453</v>
      </c>
      <c r="E23" s="120">
        <f t="shared" si="0"/>
        <v>25</v>
      </c>
      <c r="F23" s="120" t="s">
        <v>793</v>
      </c>
      <c r="G23" s="120" t="s">
        <v>305</v>
      </c>
      <c r="H23" s="120" t="s">
        <v>18</v>
      </c>
      <c r="I23" s="120" t="s">
        <v>354</v>
      </c>
      <c r="J23" s="120" t="s">
        <v>680</v>
      </c>
      <c r="K23" s="120" t="s">
        <v>42</v>
      </c>
      <c r="L23" s="120" t="s">
        <v>435</v>
      </c>
      <c r="M23" s="120" t="s">
        <v>794</v>
      </c>
    </row>
    <row r="24" spans="1:16" x14ac:dyDescent="0.25">
      <c r="A24" s="119">
        <v>42673</v>
      </c>
      <c r="B24" s="120" t="s">
        <v>795</v>
      </c>
      <c r="C24" s="120" t="s">
        <v>182</v>
      </c>
      <c r="D24" s="119">
        <v>36224</v>
      </c>
      <c r="E24" s="120">
        <f t="shared" si="0"/>
        <v>17</v>
      </c>
      <c r="F24" s="120" t="s">
        <v>796</v>
      </c>
      <c r="G24" s="120" t="s">
        <v>305</v>
      </c>
      <c r="H24" s="120" t="s">
        <v>149</v>
      </c>
      <c r="I24" s="120" t="s">
        <v>354</v>
      </c>
      <c r="J24" s="120" t="s">
        <v>680</v>
      </c>
      <c r="K24" s="125" t="s">
        <v>587</v>
      </c>
      <c r="L24" s="120" t="s">
        <v>435</v>
      </c>
      <c r="M24" s="120" t="s">
        <v>797</v>
      </c>
      <c r="N24" s="120" t="s">
        <v>798</v>
      </c>
      <c r="O24" s="120" t="s">
        <v>182</v>
      </c>
      <c r="P24" s="119">
        <v>33811</v>
      </c>
    </row>
    <row r="25" spans="1:16" x14ac:dyDescent="0.25">
      <c r="A25" s="119">
        <v>42675</v>
      </c>
      <c r="B25" s="120" t="s">
        <v>799</v>
      </c>
      <c r="C25" s="120" t="s">
        <v>182</v>
      </c>
      <c r="D25" s="119">
        <v>34664</v>
      </c>
      <c r="E25" s="120">
        <f t="shared" si="0"/>
        <v>21</v>
      </c>
      <c r="F25" s="120" t="s">
        <v>800</v>
      </c>
      <c r="G25" s="120" t="s">
        <v>305</v>
      </c>
      <c r="H25" s="120" t="s">
        <v>18</v>
      </c>
      <c r="I25" s="120" t="s">
        <v>354</v>
      </c>
      <c r="J25" s="120" t="s">
        <v>680</v>
      </c>
      <c r="K25" s="120" t="s">
        <v>42</v>
      </c>
      <c r="L25" s="120" t="s">
        <v>435</v>
      </c>
      <c r="M25" s="120" t="s">
        <v>801</v>
      </c>
    </row>
    <row r="26" spans="1:16" x14ac:dyDescent="0.25">
      <c r="A26" s="119">
        <v>42679</v>
      </c>
      <c r="B26" s="120" t="s">
        <v>802</v>
      </c>
      <c r="C26" s="120" t="s">
        <v>186</v>
      </c>
      <c r="D26" s="119">
        <v>28844</v>
      </c>
      <c r="E26" s="120">
        <f t="shared" si="0"/>
        <v>37</v>
      </c>
      <c r="F26" s="120" t="s">
        <v>803</v>
      </c>
      <c r="G26" s="120" t="s">
        <v>305</v>
      </c>
      <c r="H26" s="120" t="s">
        <v>334</v>
      </c>
      <c r="I26" s="120" t="s">
        <v>354</v>
      </c>
      <c r="J26" s="120" t="s">
        <v>683</v>
      </c>
      <c r="K26" s="120" t="s">
        <v>42</v>
      </c>
      <c r="L26" s="120" t="s">
        <v>435</v>
      </c>
      <c r="M26" s="120" t="s">
        <v>804</v>
      </c>
    </row>
    <row r="27" spans="1:16" x14ac:dyDescent="0.25">
      <c r="A27" s="119">
        <v>42684</v>
      </c>
      <c r="B27" s="120" t="s">
        <v>805</v>
      </c>
      <c r="C27" s="120" t="s">
        <v>182</v>
      </c>
      <c r="D27" s="119">
        <v>21994</v>
      </c>
      <c r="E27" s="120">
        <f t="shared" si="0"/>
        <v>56</v>
      </c>
      <c r="F27" s="120" t="s">
        <v>806</v>
      </c>
      <c r="G27" s="120" t="s">
        <v>305</v>
      </c>
      <c r="H27" s="120" t="s">
        <v>334</v>
      </c>
      <c r="I27" s="120" t="s">
        <v>354</v>
      </c>
      <c r="J27" s="120" t="s">
        <v>717</v>
      </c>
      <c r="K27" s="125" t="s">
        <v>587</v>
      </c>
      <c r="L27" s="120" t="s">
        <v>434</v>
      </c>
      <c r="M27" s="120" t="s">
        <v>807</v>
      </c>
      <c r="N27" s="120" t="s">
        <v>808</v>
      </c>
      <c r="O27" s="120" t="s">
        <v>182</v>
      </c>
      <c r="P27" s="119">
        <v>24746</v>
      </c>
    </row>
    <row r="28" spans="1:16" x14ac:dyDescent="0.25">
      <c r="A28" s="119">
        <v>42691</v>
      </c>
      <c r="B28" s="120" t="s">
        <v>810</v>
      </c>
      <c r="C28" s="120" t="s">
        <v>182</v>
      </c>
      <c r="D28" s="119">
        <v>26871</v>
      </c>
      <c r="E28" s="120">
        <f t="shared" si="0"/>
        <v>43</v>
      </c>
      <c r="F28" s="120" t="s">
        <v>811</v>
      </c>
      <c r="G28" s="120" t="s">
        <v>305</v>
      </c>
      <c r="H28" s="120" t="s">
        <v>334</v>
      </c>
      <c r="I28" s="120" t="s">
        <v>305</v>
      </c>
      <c r="J28" s="120" t="s">
        <v>681</v>
      </c>
      <c r="K28" s="125" t="s">
        <v>587</v>
      </c>
      <c r="L28" s="120" t="s">
        <v>435</v>
      </c>
      <c r="M28" s="120" t="s">
        <v>812</v>
      </c>
      <c r="N28" s="120" t="s">
        <v>810</v>
      </c>
      <c r="O28" s="120" t="s">
        <v>182</v>
      </c>
      <c r="P28" s="119">
        <v>34232</v>
      </c>
    </row>
    <row r="29" spans="1:16" x14ac:dyDescent="0.25">
      <c r="A29" s="119">
        <v>42716</v>
      </c>
      <c r="B29" s="120" t="s">
        <v>813</v>
      </c>
      <c r="C29" s="120" t="s">
        <v>186</v>
      </c>
      <c r="D29" s="119">
        <v>23299</v>
      </c>
      <c r="E29" s="120">
        <f t="shared" si="0"/>
        <v>53</v>
      </c>
      <c r="F29" s="120" t="s">
        <v>814</v>
      </c>
      <c r="G29" s="120" t="s">
        <v>305</v>
      </c>
      <c r="H29" s="120" t="s">
        <v>717</v>
      </c>
      <c r="I29" s="120" t="s">
        <v>354</v>
      </c>
      <c r="J29" s="120" t="s">
        <v>717</v>
      </c>
      <c r="K29" s="125" t="s">
        <v>587</v>
      </c>
      <c r="L29" s="120" t="s">
        <v>434</v>
      </c>
      <c r="M29" s="120" t="s">
        <v>815</v>
      </c>
      <c r="N29" s="120" t="s">
        <v>816</v>
      </c>
      <c r="O29" s="120" t="s">
        <v>186</v>
      </c>
      <c r="P29" s="119">
        <v>27001</v>
      </c>
    </row>
    <row r="30" spans="1:16" x14ac:dyDescent="0.25">
      <c r="A30" s="119">
        <v>42727</v>
      </c>
      <c r="B30" s="120" t="s">
        <v>817</v>
      </c>
      <c r="C30" s="120" t="s">
        <v>184</v>
      </c>
      <c r="D30" s="119">
        <v>21846</v>
      </c>
      <c r="E30" s="120">
        <f t="shared" si="0"/>
        <v>57</v>
      </c>
      <c r="F30" s="120" t="s">
        <v>818</v>
      </c>
      <c r="G30" s="120" t="s">
        <v>305</v>
      </c>
      <c r="H30" s="120" t="s">
        <v>717</v>
      </c>
      <c r="I30" s="120" t="s">
        <v>305</v>
      </c>
      <c r="J30" s="120" t="s">
        <v>680</v>
      </c>
      <c r="K30" s="122" t="s">
        <v>590</v>
      </c>
      <c r="L30" s="120" t="s">
        <v>434</v>
      </c>
      <c r="M30" s="120" t="s">
        <v>819</v>
      </c>
      <c r="N30" s="120" t="s">
        <v>820</v>
      </c>
      <c r="O30" s="120" t="s">
        <v>186</v>
      </c>
      <c r="P30" s="119">
        <v>22275</v>
      </c>
    </row>
  </sheetData>
  <sortState ref="A2:V39">
    <sortCondition ref="A2"/>
  </sortState>
  <pageMargins left="0.7" right="0.7" top="0.75" bottom="0.75" header="0.3" footer="0.3"/>
  <pageSetup paperSize="5" scale="4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workbookViewId="0">
      <pane ySplit="1" topLeftCell="A2" activePane="bottomLeft" state="frozen"/>
      <selection activeCell="A33" sqref="A33"/>
      <selection pane="bottomLeft" activeCell="Q8" sqref="Q8"/>
    </sheetView>
  </sheetViews>
  <sheetFormatPr defaultRowHeight="12.75" x14ac:dyDescent="0.2"/>
  <cols>
    <col min="1" max="1" width="10.5703125" style="104" bestFit="1" customWidth="1"/>
    <col min="2" max="2" width="21.140625" style="105" bestFit="1" customWidth="1"/>
    <col min="3" max="3" width="5.140625" style="105" bestFit="1" customWidth="1"/>
    <col min="4" max="4" width="8.140625" style="106" bestFit="1" customWidth="1"/>
    <col min="5" max="5" width="11.85546875" style="105" customWidth="1"/>
    <col min="6" max="6" width="9.5703125" style="105" customWidth="1"/>
    <col min="7" max="7" width="4.7109375" style="105" customWidth="1"/>
    <col min="8" max="8" width="13.140625" style="105" customWidth="1"/>
    <col min="9" max="9" width="9" style="105" customWidth="1"/>
    <col min="10" max="10" width="7.28515625" style="105" customWidth="1"/>
    <col min="11" max="11" width="11.140625" style="105" customWidth="1"/>
    <col min="12" max="12" width="21.85546875" style="105" bestFit="1" customWidth="1"/>
    <col min="13" max="13" width="16.85546875" style="105" bestFit="1" customWidth="1"/>
    <col min="14" max="14" width="5.140625" style="105" customWidth="1"/>
    <col min="15" max="15" width="10.140625" style="105" bestFit="1" customWidth="1"/>
    <col min="16" max="16384" width="9.140625" style="105"/>
  </cols>
  <sheetData>
    <row r="1" spans="1:15" s="103" customFormat="1" ht="29.25" customHeight="1" x14ac:dyDescent="0.2">
      <c r="A1" s="99" t="s">
        <v>0</v>
      </c>
      <c r="B1" s="100" t="s">
        <v>1</v>
      </c>
      <c r="C1" s="101" t="s">
        <v>2</v>
      </c>
      <c r="D1" s="102" t="s">
        <v>210</v>
      </c>
      <c r="E1" s="101" t="s">
        <v>675</v>
      </c>
      <c r="F1" s="101" t="s">
        <v>3</v>
      </c>
      <c r="G1" s="100" t="s">
        <v>7</v>
      </c>
      <c r="H1" s="100" t="s">
        <v>9</v>
      </c>
      <c r="I1" s="100" t="s">
        <v>679</v>
      </c>
      <c r="J1" s="101" t="s">
        <v>41</v>
      </c>
      <c r="K1" s="101" t="s">
        <v>5</v>
      </c>
      <c r="L1" s="101" t="s">
        <v>6</v>
      </c>
      <c r="M1" s="100" t="s">
        <v>154</v>
      </c>
      <c r="N1" s="100" t="s">
        <v>2</v>
      </c>
      <c r="O1" s="100" t="s">
        <v>210</v>
      </c>
    </row>
    <row r="2" spans="1:15" x14ac:dyDescent="0.2">
      <c r="A2" s="104">
        <v>42009</v>
      </c>
      <c r="B2" s="105" t="s">
        <v>568</v>
      </c>
      <c r="C2" s="105" t="s">
        <v>182</v>
      </c>
      <c r="D2" s="106">
        <v>35192</v>
      </c>
      <c r="E2" s="105">
        <f t="shared" ref="E2:E35" si="0">DATEDIF(D2,A2,"y")</f>
        <v>18</v>
      </c>
      <c r="F2" s="105" t="s">
        <v>569</v>
      </c>
      <c r="G2" s="105" t="s">
        <v>305</v>
      </c>
      <c r="H2" s="105" t="s">
        <v>13</v>
      </c>
      <c r="I2" s="105" t="s">
        <v>680</v>
      </c>
      <c r="J2" s="107" t="s">
        <v>587</v>
      </c>
      <c r="K2" s="105" t="s">
        <v>434</v>
      </c>
      <c r="L2" s="105" t="s">
        <v>570</v>
      </c>
      <c r="M2" s="105" t="s">
        <v>809</v>
      </c>
      <c r="N2" s="105" t="s">
        <v>182</v>
      </c>
      <c r="O2" s="104">
        <v>34857</v>
      </c>
    </row>
    <row r="3" spans="1:15" x14ac:dyDescent="0.2">
      <c r="A3" s="104">
        <v>42009</v>
      </c>
      <c r="B3" s="105" t="s">
        <v>571</v>
      </c>
      <c r="C3" s="105" t="s">
        <v>182</v>
      </c>
      <c r="D3" s="106">
        <v>23269</v>
      </c>
      <c r="E3" s="105">
        <f t="shared" si="0"/>
        <v>51</v>
      </c>
      <c r="F3" s="105" t="s">
        <v>572</v>
      </c>
      <c r="G3" s="105" t="s">
        <v>305</v>
      </c>
      <c r="H3" s="105" t="s">
        <v>18</v>
      </c>
      <c r="I3" s="105" t="s">
        <v>680</v>
      </c>
      <c r="J3" s="105" t="s">
        <v>42</v>
      </c>
      <c r="K3" s="105" t="s">
        <v>311</v>
      </c>
      <c r="L3" s="105" t="s">
        <v>573</v>
      </c>
      <c r="M3" s="105" t="s">
        <v>20</v>
      </c>
      <c r="N3" s="105" t="s">
        <v>469</v>
      </c>
      <c r="O3" s="105" t="s">
        <v>469</v>
      </c>
    </row>
    <row r="4" spans="1:15" x14ac:dyDescent="0.2">
      <c r="A4" s="104">
        <v>42018</v>
      </c>
      <c r="B4" s="105" t="s">
        <v>580</v>
      </c>
      <c r="C4" s="105" t="s">
        <v>182</v>
      </c>
      <c r="D4" s="106">
        <v>32499</v>
      </c>
      <c r="E4" s="105">
        <f t="shared" si="0"/>
        <v>26</v>
      </c>
      <c r="F4" s="105" t="s">
        <v>581</v>
      </c>
      <c r="G4" s="105" t="s">
        <v>305</v>
      </c>
      <c r="H4" s="105" t="s">
        <v>13</v>
      </c>
      <c r="I4" s="105" t="s">
        <v>680</v>
      </c>
      <c r="J4" s="107" t="s">
        <v>587</v>
      </c>
      <c r="K4" s="105" t="s">
        <v>434</v>
      </c>
      <c r="L4" s="105" t="s">
        <v>588</v>
      </c>
      <c r="M4" s="105" t="s">
        <v>589</v>
      </c>
      <c r="N4" s="105" t="s">
        <v>182</v>
      </c>
      <c r="O4" s="104">
        <v>36088</v>
      </c>
    </row>
    <row r="5" spans="1:15" x14ac:dyDescent="0.2">
      <c r="A5" s="104">
        <v>42023</v>
      </c>
      <c r="B5" s="105" t="s">
        <v>579</v>
      </c>
      <c r="C5" s="105" t="s">
        <v>182</v>
      </c>
      <c r="D5" s="106">
        <v>32990</v>
      </c>
      <c r="E5" s="105">
        <f t="shared" si="0"/>
        <v>24</v>
      </c>
      <c r="F5" s="105" t="s">
        <v>582</v>
      </c>
      <c r="G5" s="105" t="s">
        <v>305</v>
      </c>
      <c r="H5" s="105" t="s">
        <v>10</v>
      </c>
      <c r="I5" s="105" t="s">
        <v>680</v>
      </c>
      <c r="J5" s="105" t="s">
        <v>42</v>
      </c>
      <c r="K5" s="105" t="s">
        <v>434</v>
      </c>
      <c r="L5" s="105" t="s">
        <v>591</v>
      </c>
      <c r="M5" s="105" t="s">
        <v>20</v>
      </c>
      <c r="N5" s="105" t="s">
        <v>469</v>
      </c>
      <c r="O5" s="105" t="s">
        <v>469</v>
      </c>
    </row>
    <row r="6" spans="1:15" x14ac:dyDescent="0.2">
      <c r="A6" s="104">
        <v>42043</v>
      </c>
      <c r="B6" s="105" t="s">
        <v>578</v>
      </c>
      <c r="C6" s="105" t="s">
        <v>182</v>
      </c>
      <c r="D6" s="106">
        <v>31511</v>
      </c>
      <c r="E6" s="105">
        <f t="shared" si="0"/>
        <v>28</v>
      </c>
      <c r="F6" s="105" t="s">
        <v>583</v>
      </c>
      <c r="G6" s="105" t="s">
        <v>305</v>
      </c>
      <c r="H6" s="105" t="s">
        <v>370</v>
      </c>
      <c r="I6" s="105" t="s">
        <v>680</v>
      </c>
      <c r="J6" s="105" t="s">
        <v>42</v>
      </c>
      <c r="K6" s="105" t="s">
        <v>434</v>
      </c>
      <c r="L6" s="105" t="s">
        <v>592</v>
      </c>
      <c r="M6" s="105" t="s">
        <v>20</v>
      </c>
      <c r="N6" s="105" t="s">
        <v>469</v>
      </c>
      <c r="O6" s="105" t="s">
        <v>469</v>
      </c>
    </row>
    <row r="7" spans="1:15" x14ac:dyDescent="0.2">
      <c r="A7" s="104">
        <v>42052</v>
      </c>
      <c r="B7" s="105" t="s">
        <v>577</v>
      </c>
      <c r="C7" s="105" t="s">
        <v>390</v>
      </c>
      <c r="D7" s="106">
        <v>34216</v>
      </c>
      <c r="E7" s="105">
        <f t="shared" si="0"/>
        <v>21</v>
      </c>
      <c r="F7" s="105" t="s">
        <v>584</v>
      </c>
      <c r="G7" s="105" t="s">
        <v>305</v>
      </c>
      <c r="H7" s="105" t="s">
        <v>10</v>
      </c>
      <c r="I7" s="105" t="s">
        <v>681</v>
      </c>
      <c r="J7" s="107" t="s">
        <v>587</v>
      </c>
      <c r="K7" s="105" t="s">
        <v>435</v>
      </c>
      <c r="L7" s="105" t="s">
        <v>593</v>
      </c>
      <c r="M7" s="105" t="s">
        <v>594</v>
      </c>
      <c r="N7" s="105" t="s">
        <v>390</v>
      </c>
      <c r="O7" s="104">
        <v>34910</v>
      </c>
    </row>
    <row r="8" spans="1:15" x14ac:dyDescent="0.2">
      <c r="A8" s="104">
        <v>42054</v>
      </c>
      <c r="B8" s="105" t="s">
        <v>576</v>
      </c>
      <c r="C8" s="105" t="s">
        <v>182</v>
      </c>
      <c r="D8" s="106">
        <v>19984</v>
      </c>
      <c r="E8" s="105">
        <f t="shared" si="0"/>
        <v>60</v>
      </c>
      <c r="F8" s="105" t="s">
        <v>585</v>
      </c>
      <c r="G8" s="105" t="s">
        <v>305</v>
      </c>
      <c r="H8" s="105" t="s">
        <v>10</v>
      </c>
      <c r="I8" s="105" t="s">
        <v>682</v>
      </c>
      <c r="J8" s="107" t="s">
        <v>587</v>
      </c>
      <c r="K8" s="105" t="s">
        <v>435</v>
      </c>
      <c r="L8" s="105" t="s">
        <v>595</v>
      </c>
      <c r="M8" s="105" t="s">
        <v>596</v>
      </c>
      <c r="N8" s="105" t="s">
        <v>182</v>
      </c>
      <c r="O8" s="104">
        <v>27965</v>
      </c>
    </row>
    <row r="9" spans="1:15" x14ac:dyDescent="0.2">
      <c r="A9" s="104">
        <v>42056</v>
      </c>
      <c r="B9" s="105" t="s">
        <v>575</v>
      </c>
      <c r="C9" s="105" t="s">
        <v>390</v>
      </c>
      <c r="D9" s="106">
        <v>30271</v>
      </c>
      <c r="E9" s="105">
        <f t="shared" si="0"/>
        <v>32</v>
      </c>
      <c r="F9" s="105" t="s">
        <v>586</v>
      </c>
      <c r="G9" s="105" t="s">
        <v>305</v>
      </c>
      <c r="H9" s="105" t="s">
        <v>10</v>
      </c>
      <c r="I9" s="105" t="s">
        <v>680</v>
      </c>
      <c r="J9" s="105" t="s">
        <v>42</v>
      </c>
      <c r="K9" s="105" t="s">
        <v>434</v>
      </c>
      <c r="L9" s="105" t="s">
        <v>597</v>
      </c>
      <c r="M9" s="105" t="s">
        <v>20</v>
      </c>
      <c r="N9" s="105" t="s">
        <v>390</v>
      </c>
      <c r="O9" s="105" t="s">
        <v>469</v>
      </c>
    </row>
    <row r="10" spans="1:15" x14ac:dyDescent="0.2">
      <c r="A10" s="104">
        <v>42070</v>
      </c>
      <c r="B10" s="105" t="s">
        <v>574</v>
      </c>
      <c r="C10" s="105" t="s">
        <v>186</v>
      </c>
      <c r="D10" s="106">
        <v>30062</v>
      </c>
      <c r="E10" s="105">
        <f t="shared" si="0"/>
        <v>32</v>
      </c>
      <c r="F10" s="105" t="s">
        <v>599</v>
      </c>
      <c r="G10" s="105" t="s">
        <v>305</v>
      </c>
      <c r="H10" s="105" t="s">
        <v>598</v>
      </c>
      <c r="I10" s="105" t="s">
        <v>680</v>
      </c>
      <c r="J10" s="107" t="s">
        <v>42</v>
      </c>
      <c r="K10" s="105" t="s">
        <v>434</v>
      </c>
      <c r="L10" s="105" t="s">
        <v>601</v>
      </c>
      <c r="M10" s="105" t="s">
        <v>600</v>
      </c>
      <c r="N10" s="105" t="s">
        <v>390</v>
      </c>
      <c r="O10" s="104">
        <v>30869</v>
      </c>
    </row>
    <row r="11" spans="1:15" x14ac:dyDescent="0.2">
      <c r="A11" s="104">
        <v>42077</v>
      </c>
      <c r="B11" s="105" t="s">
        <v>603</v>
      </c>
      <c r="C11" s="105" t="s">
        <v>182</v>
      </c>
      <c r="D11" s="106">
        <v>36137</v>
      </c>
      <c r="E11" s="105">
        <f t="shared" si="0"/>
        <v>16</v>
      </c>
      <c r="F11" s="105" t="s">
        <v>608</v>
      </c>
      <c r="G11" s="105" t="s">
        <v>305</v>
      </c>
      <c r="H11" s="105" t="s">
        <v>18</v>
      </c>
      <c r="I11" s="105" t="s">
        <v>680</v>
      </c>
      <c r="J11" s="105" t="s">
        <v>42</v>
      </c>
      <c r="K11" s="105" t="s">
        <v>434</v>
      </c>
      <c r="L11" s="105" t="s">
        <v>604</v>
      </c>
      <c r="M11" s="105" t="s">
        <v>18</v>
      </c>
      <c r="O11" s="105" t="s">
        <v>469</v>
      </c>
    </row>
    <row r="12" spans="1:15" x14ac:dyDescent="0.2">
      <c r="A12" s="104">
        <v>42084</v>
      </c>
      <c r="B12" s="105" t="s">
        <v>609</v>
      </c>
      <c r="C12" s="105" t="s">
        <v>182</v>
      </c>
      <c r="D12" s="106">
        <v>36789</v>
      </c>
      <c r="E12" s="105">
        <f t="shared" si="0"/>
        <v>14</v>
      </c>
      <c r="F12" s="105" t="s">
        <v>605</v>
      </c>
      <c r="G12" s="105" t="s">
        <v>305</v>
      </c>
      <c r="H12" s="105" t="s">
        <v>10</v>
      </c>
      <c r="I12" s="105" t="s">
        <v>680</v>
      </c>
      <c r="J12" s="107" t="s">
        <v>587</v>
      </c>
      <c r="K12" s="105" t="s">
        <v>434</v>
      </c>
      <c r="L12" s="105" t="s">
        <v>606</v>
      </c>
      <c r="M12" s="108" t="s">
        <v>674</v>
      </c>
      <c r="N12" s="108" t="s">
        <v>182</v>
      </c>
      <c r="O12" s="109">
        <v>33970</v>
      </c>
    </row>
    <row r="13" spans="1:15" x14ac:dyDescent="0.2">
      <c r="A13" s="104">
        <v>42084</v>
      </c>
      <c r="B13" s="105" t="s">
        <v>610</v>
      </c>
      <c r="C13" s="105" t="s">
        <v>182</v>
      </c>
      <c r="D13" s="106">
        <v>25967</v>
      </c>
      <c r="E13" s="105">
        <f t="shared" si="0"/>
        <v>44</v>
      </c>
      <c r="F13" s="105" t="s">
        <v>613</v>
      </c>
      <c r="G13" s="105" t="s">
        <v>305</v>
      </c>
      <c r="H13" s="105" t="s">
        <v>18</v>
      </c>
      <c r="I13" s="105" t="s">
        <v>680</v>
      </c>
      <c r="J13" s="105" t="s">
        <v>42</v>
      </c>
      <c r="K13" s="105" t="s">
        <v>311</v>
      </c>
      <c r="L13" s="105" t="s">
        <v>607</v>
      </c>
      <c r="O13" s="105" t="s">
        <v>469</v>
      </c>
    </row>
    <row r="14" spans="1:15" x14ac:dyDescent="0.2">
      <c r="A14" s="104">
        <v>42085</v>
      </c>
      <c r="B14" s="105" t="s">
        <v>621</v>
      </c>
      <c r="C14" s="105" t="s">
        <v>186</v>
      </c>
      <c r="D14" s="106">
        <v>25018</v>
      </c>
      <c r="E14" s="105">
        <f t="shared" si="0"/>
        <v>46</v>
      </c>
      <c r="F14" s="105" t="s">
        <v>622</v>
      </c>
      <c r="G14" s="105" t="s">
        <v>305</v>
      </c>
      <c r="H14" s="105" t="s">
        <v>10</v>
      </c>
      <c r="I14" s="105" t="s">
        <v>683</v>
      </c>
      <c r="J14" s="108" t="s">
        <v>42</v>
      </c>
      <c r="K14" s="105" t="s">
        <v>602</v>
      </c>
      <c r="L14" s="105" t="s">
        <v>626</v>
      </c>
      <c r="M14" s="105" t="s">
        <v>627</v>
      </c>
      <c r="N14" s="105" t="s">
        <v>182</v>
      </c>
      <c r="O14" s="104">
        <v>26834</v>
      </c>
    </row>
    <row r="15" spans="1:15" x14ac:dyDescent="0.2">
      <c r="A15" s="104">
        <v>42100</v>
      </c>
      <c r="B15" s="105" t="s">
        <v>611</v>
      </c>
      <c r="C15" s="105" t="s">
        <v>250</v>
      </c>
      <c r="D15" s="106">
        <v>23672</v>
      </c>
      <c r="E15" s="105">
        <f t="shared" si="0"/>
        <v>50</v>
      </c>
      <c r="F15" s="105" t="s">
        <v>614</v>
      </c>
      <c r="G15" s="105" t="s">
        <v>305</v>
      </c>
      <c r="H15" s="105" t="s">
        <v>62</v>
      </c>
      <c r="I15" s="105" t="s">
        <v>681</v>
      </c>
      <c r="J15" s="107" t="s">
        <v>587</v>
      </c>
      <c r="K15" s="105" t="s">
        <v>434</v>
      </c>
      <c r="L15" s="105" t="s">
        <v>616</v>
      </c>
      <c r="M15" s="105" t="s">
        <v>623</v>
      </c>
      <c r="N15" s="105" t="s">
        <v>182</v>
      </c>
      <c r="O15" s="104">
        <v>21577</v>
      </c>
    </row>
    <row r="16" spans="1:15" x14ac:dyDescent="0.2">
      <c r="A16" s="104">
        <v>42109</v>
      </c>
      <c r="B16" s="105" t="s">
        <v>612</v>
      </c>
      <c r="C16" s="105" t="s">
        <v>182</v>
      </c>
      <c r="D16" s="106">
        <v>33693</v>
      </c>
      <c r="E16" s="105">
        <f t="shared" si="0"/>
        <v>23</v>
      </c>
      <c r="F16" s="105" t="s">
        <v>624</v>
      </c>
      <c r="G16" s="105" t="s">
        <v>305</v>
      </c>
      <c r="H16" s="105" t="s">
        <v>619</v>
      </c>
      <c r="I16" s="105" t="s">
        <v>680</v>
      </c>
      <c r="J16" s="107" t="s">
        <v>587</v>
      </c>
      <c r="K16" s="105" t="s">
        <v>435</v>
      </c>
      <c r="L16" s="105" t="s">
        <v>617</v>
      </c>
      <c r="M16" s="105" t="s">
        <v>625</v>
      </c>
      <c r="N16" s="105" t="s">
        <v>182</v>
      </c>
      <c r="O16" s="104">
        <v>35343</v>
      </c>
    </row>
    <row r="17" spans="1:15" x14ac:dyDescent="0.2">
      <c r="A17" s="104">
        <v>42112</v>
      </c>
      <c r="B17" s="105" t="s">
        <v>620</v>
      </c>
      <c r="C17" s="105" t="s">
        <v>390</v>
      </c>
      <c r="D17" s="106">
        <v>22210</v>
      </c>
      <c r="E17" s="105">
        <f t="shared" si="0"/>
        <v>54</v>
      </c>
      <c r="F17" s="105" t="s">
        <v>615</v>
      </c>
      <c r="G17" s="105" t="s">
        <v>305</v>
      </c>
      <c r="H17" s="105" t="s">
        <v>13</v>
      </c>
      <c r="I17" s="105" t="s">
        <v>680</v>
      </c>
      <c r="J17" s="105" t="s">
        <v>42</v>
      </c>
      <c r="K17" s="105" t="s">
        <v>434</v>
      </c>
      <c r="L17" s="105" t="s">
        <v>618</v>
      </c>
      <c r="M17" s="105" t="s">
        <v>18</v>
      </c>
      <c r="O17" s="105" t="s">
        <v>677</v>
      </c>
    </row>
    <row r="18" spans="1:15" x14ac:dyDescent="0.2">
      <c r="A18" s="104">
        <v>42139</v>
      </c>
      <c r="B18" s="105" t="s">
        <v>628</v>
      </c>
      <c r="C18" s="105" t="s">
        <v>182</v>
      </c>
      <c r="D18" s="106">
        <v>33221</v>
      </c>
      <c r="E18" s="105">
        <f t="shared" si="0"/>
        <v>24</v>
      </c>
      <c r="F18" s="105" t="s">
        <v>633</v>
      </c>
      <c r="G18" s="105" t="s">
        <v>305</v>
      </c>
      <c r="H18" s="105" t="s">
        <v>10</v>
      </c>
      <c r="I18" s="105" t="s">
        <v>681</v>
      </c>
      <c r="J18" s="105" t="s">
        <v>42</v>
      </c>
      <c r="K18" s="105" t="s">
        <v>435</v>
      </c>
      <c r="L18" s="105" t="s">
        <v>636</v>
      </c>
      <c r="M18" s="105" t="s">
        <v>639</v>
      </c>
      <c r="N18" s="105" t="s">
        <v>186</v>
      </c>
      <c r="O18" s="104">
        <v>29829</v>
      </c>
    </row>
    <row r="19" spans="1:15" x14ac:dyDescent="0.2">
      <c r="A19" s="104">
        <v>42155</v>
      </c>
      <c r="B19" s="105" t="s">
        <v>629</v>
      </c>
      <c r="C19" s="105" t="s">
        <v>182</v>
      </c>
      <c r="D19" s="106">
        <v>36920</v>
      </c>
      <c r="E19" s="105">
        <f t="shared" si="0"/>
        <v>14</v>
      </c>
      <c r="F19" s="105" t="s">
        <v>632</v>
      </c>
      <c r="G19" s="105" t="s">
        <v>305</v>
      </c>
      <c r="H19" s="105" t="s">
        <v>638</v>
      </c>
      <c r="I19" s="105" t="s">
        <v>680</v>
      </c>
      <c r="J19" s="105" t="s">
        <v>42</v>
      </c>
      <c r="K19" s="105" t="s">
        <v>434</v>
      </c>
      <c r="L19" s="105" t="s">
        <v>635</v>
      </c>
      <c r="M19" s="105" t="s">
        <v>18</v>
      </c>
      <c r="N19" s="105" t="s">
        <v>182</v>
      </c>
      <c r="O19" s="105" t="s">
        <v>469</v>
      </c>
    </row>
    <row r="20" spans="1:15" x14ac:dyDescent="0.2">
      <c r="A20" s="104">
        <v>42157</v>
      </c>
      <c r="B20" s="105" t="s">
        <v>630</v>
      </c>
      <c r="C20" s="105" t="s">
        <v>182</v>
      </c>
      <c r="D20" s="106">
        <v>27985</v>
      </c>
      <c r="E20" s="105">
        <f t="shared" si="0"/>
        <v>38</v>
      </c>
      <c r="F20" s="105" t="s">
        <v>631</v>
      </c>
      <c r="G20" s="105" t="s">
        <v>305</v>
      </c>
      <c r="H20" s="105" t="s">
        <v>10</v>
      </c>
      <c r="I20" s="105" t="s">
        <v>680</v>
      </c>
      <c r="J20" s="107" t="s">
        <v>587</v>
      </c>
      <c r="K20" s="105" t="s">
        <v>435</v>
      </c>
      <c r="L20" s="105" t="s">
        <v>634</v>
      </c>
      <c r="M20" s="105" t="s">
        <v>637</v>
      </c>
      <c r="N20" s="105" t="s">
        <v>182</v>
      </c>
      <c r="O20" s="104">
        <v>24542</v>
      </c>
    </row>
    <row r="21" spans="1:15" x14ac:dyDescent="0.2">
      <c r="A21" s="104">
        <v>42182</v>
      </c>
      <c r="B21" s="105" t="s">
        <v>642</v>
      </c>
      <c r="C21" s="105" t="s">
        <v>182</v>
      </c>
      <c r="D21" s="106">
        <v>27294</v>
      </c>
      <c r="E21" s="105">
        <f t="shared" si="0"/>
        <v>40</v>
      </c>
      <c r="F21" s="105" t="s">
        <v>643</v>
      </c>
      <c r="G21" s="105" t="s">
        <v>305</v>
      </c>
      <c r="H21" s="105" t="s">
        <v>13</v>
      </c>
      <c r="I21" s="105" t="s">
        <v>680</v>
      </c>
      <c r="J21" s="105" t="s">
        <v>42</v>
      </c>
      <c r="K21" s="105" t="s">
        <v>434</v>
      </c>
      <c r="L21" s="105" t="s">
        <v>646</v>
      </c>
      <c r="M21" s="105" t="s">
        <v>18</v>
      </c>
      <c r="N21" s="105" t="s">
        <v>182</v>
      </c>
    </row>
    <row r="22" spans="1:15" x14ac:dyDescent="0.2">
      <c r="A22" s="104">
        <v>42182</v>
      </c>
      <c r="B22" s="105" t="s">
        <v>641</v>
      </c>
      <c r="C22" s="105" t="s">
        <v>250</v>
      </c>
      <c r="D22" s="106">
        <v>20831</v>
      </c>
      <c r="E22" s="105">
        <f t="shared" si="0"/>
        <v>58</v>
      </c>
      <c r="F22" s="105" t="s">
        <v>644</v>
      </c>
      <c r="G22" s="105" t="s">
        <v>305</v>
      </c>
      <c r="H22" s="105" t="s">
        <v>649</v>
      </c>
      <c r="I22" s="105" t="s">
        <v>680</v>
      </c>
      <c r="J22" s="105" t="s">
        <v>42</v>
      </c>
      <c r="K22" s="105" t="s">
        <v>434</v>
      </c>
      <c r="L22" s="105" t="s">
        <v>777</v>
      </c>
      <c r="N22" s="105" t="s">
        <v>182</v>
      </c>
    </row>
    <row r="23" spans="1:15" x14ac:dyDescent="0.2">
      <c r="A23" s="104">
        <v>42203</v>
      </c>
      <c r="B23" s="105" t="s">
        <v>640</v>
      </c>
      <c r="C23" s="105" t="s">
        <v>421</v>
      </c>
      <c r="D23" s="106">
        <v>30150</v>
      </c>
      <c r="E23" s="105">
        <f t="shared" si="0"/>
        <v>33</v>
      </c>
      <c r="F23" s="105" t="s">
        <v>645</v>
      </c>
      <c r="G23" s="105" t="s">
        <v>305</v>
      </c>
      <c r="H23" s="105" t="s">
        <v>62</v>
      </c>
      <c r="I23" s="105" t="s">
        <v>680</v>
      </c>
      <c r="J23" s="110" t="s">
        <v>590</v>
      </c>
      <c r="K23" s="105" t="s">
        <v>435</v>
      </c>
      <c r="L23" s="105" t="s">
        <v>647</v>
      </c>
      <c r="M23" s="105" t="s">
        <v>648</v>
      </c>
      <c r="N23" s="105" t="s">
        <v>186</v>
      </c>
      <c r="O23" s="104">
        <v>30323</v>
      </c>
    </row>
    <row r="24" spans="1:15" x14ac:dyDescent="0.2">
      <c r="A24" s="104">
        <v>42211</v>
      </c>
      <c r="B24" s="105" t="s">
        <v>650</v>
      </c>
      <c r="C24" s="105" t="s">
        <v>182</v>
      </c>
      <c r="D24" s="106">
        <v>25253</v>
      </c>
      <c r="E24" s="105">
        <f t="shared" si="0"/>
        <v>46</v>
      </c>
      <c r="F24" s="105" t="s">
        <v>652</v>
      </c>
      <c r="G24" s="105" t="s">
        <v>305</v>
      </c>
      <c r="H24" s="105" t="s">
        <v>13</v>
      </c>
      <c r="I24" s="105" t="s">
        <v>680</v>
      </c>
      <c r="J24" s="107" t="s">
        <v>587</v>
      </c>
      <c r="K24" s="105" t="s">
        <v>434</v>
      </c>
      <c r="L24" s="105" t="s">
        <v>651</v>
      </c>
      <c r="M24" s="105" t="s">
        <v>653</v>
      </c>
      <c r="N24" s="105" t="s">
        <v>182</v>
      </c>
      <c r="O24" s="104">
        <v>35368</v>
      </c>
    </row>
    <row r="25" spans="1:15" x14ac:dyDescent="0.2">
      <c r="A25" s="104">
        <v>42253</v>
      </c>
      <c r="B25" s="105" t="s">
        <v>656</v>
      </c>
      <c r="C25" s="105" t="s">
        <v>182</v>
      </c>
      <c r="D25" s="106">
        <v>33787</v>
      </c>
      <c r="E25" s="105">
        <f t="shared" si="0"/>
        <v>23</v>
      </c>
      <c r="F25" s="105" t="s">
        <v>655</v>
      </c>
      <c r="G25" s="105" t="s">
        <v>305</v>
      </c>
      <c r="H25" s="105" t="s">
        <v>10</v>
      </c>
      <c r="I25" s="105" t="s">
        <v>681</v>
      </c>
      <c r="J25" s="107" t="s">
        <v>587</v>
      </c>
      <c r="K25" s="105" t="s">
        <v>434</v>
      </c>
      <c r="L25" s="105" t="s">
        <v>654</v>
      </c>
      <c r="M25" s="105" t="s">
        <v>660</v>
      </c>
      <c r="N25" s="105" t="s">
        <v>182</v>
      </c>
      <c r="O25" s="104">
        <v>33643</v>
      </c>
    </row>
    <row r="26" spans="1:15" x14ac:dyDescent="0.2">
      <c r="A26" s="104">
        <v>42253</v>
      </c>
      <c r="B26" s="105" t="s">
        <v>657</v>
      </c>
      <c r="C26" s="105" t="s">
        <v>182</v>
      </c>
      <c r="D26" s="106">
        <v>35655</v>
      </c>
      <c r="E26" s="105">
        <f t="shared" si="0"/>
        <v>18</v>
      </c>
      <c r="F26" s="105" t="s">
        <v>658</v>
      </c>
      <c r="G26" s="105" t="s">
        <v>305</v>
      </c>
      <c r="H26" s="105" t="s">
        <v>18</v>
      </c>
      <c r="I26" s="105" t="s">
        <v>680</v>
      </c>
      <c r="J26" s="107" t="s">
        <v>587</v>
      </c>
      <c r="K26" s="105" t="s">
        <v>434</v>
      </c>
      <c r="L26" s="105" t="s">
        <v>659</v>
      </c>
      <c r="M26" s="105" t="s">
        <v>711</v>
      </c>
      <c r="N26" s="105" t="s">
        <v>184</v>
      </c>
      <c r="O26" s="104">
        <v>36290</v>
      </c>
    </row>
    <row r="27" spans="1:15" x14ac:dyDescent="0.2">
      <c r="A27" s="104">
        <v>42281</v>
      </c>
      <c r="B27" s="105" t="s">
        <v>667</v>
      </c>
      <c r="C27" s="105" t="s">
        <v>182</v>
      </c>
      <c r="D27" s="106">
        <v>30549</v>
      </c>
      <c r="E27" s="105">
        <f t="shared" si="0"/>
        <v>32</v>
      </c>
      <c r="F27" s="105" t="s">
        <v>668</v>
      </c>
      <c r="G27" s="105" t="s">
        <v>305</v>
      </c>
      <c r="H27" s="105" t="s">
        <v>18</v>
      </c>
      <c r="I27" s="105" t="s">
        <v>680</v>
      </c>
      <c r="J27" s="105" t="s">
        <v>42</v>
      </c>
      <c r="K27" s="105" t="s">
        <v>434</v>
      </c>
      <c r="L27" s="105" t="s">
        <v>669</v>
      </c>
      <c r="M27" s="105" t="s">
        <v>18</v>
      </c>
      <c r="N27" s="105" t="s">
        <v>182</v>
      </c>
    </row>
    <row r="28" spans="1:15" x14ac:dyDescent="0.2">
      <c r="A28" s="104">
        <v>42294</v>
      </c>
      <c r="B28" s="105" t="s">
        <v>670</v>
      </c>
      <c r="C28" s="105" t="s">
        <v>182</v>
      </c>
      <c r="D28" s="106">
        <v>33093</v>
      </c>
      <c r="E28" s="105">
        <f t="shared" si="0"/>
        <v>25</v>
      </c>
      <c r="F28" s="105" t="s">
        <v>671</v>
      </c>
      <c r="G28" s="105" t="s">
        <v>305</v>
      </c>
      <c r="H28" s="105" t="s">
        <v>18</v>
      </c>
      <c r="I28" s="105" t="s">
        <v>680</v>
      </c>
      <c r="J28" s="107" t="s">
        <v>587</v>
      </c>
      <c r="K28" s="105" t="s">
        <v>435</v>
      </c>
      <c r="L28" s="105" t="s">
        <v>672</v>
      </c>
      <c r="M28" s="105" t="s">
        <v>673</v>
      </c>
      <c r="N28" s="105" t="s">
        <v>182</v>
      </c>
      <c r="O28" s="104">
        <v>36006</v>
      </c>
    </row>
    <row r="29" spans="1:15" x14ac:dyDescent="0.2">
      <c r="A29" s="104">
        <v>42301</v>
      </c>
      <c r="B29" s="105" t="s">
        <v>685</v>
      </c>
      <c r="C29" s="105" t="s">
        <v>182</v>
      </c>
      <c r="D29" s="106">
        <v>31207</v>
      </c>
      <c r="E29" s="105">
        <f t="shared" si="0"/>
        <v>30</v>
      </c>
      <c r="F29" s="105" t="s">
        <v>686</v>
      </c>
      <c r="G29" s="108" t="s">
        <v>305</v>
      </c>
      <c r="H29" s="105" t="s">
        <v>10</v>
      </c>
      <c r="I29" s="105" t="s">
        <v>680</v>
      </c>
      <c r="J29" s="107" t="s">
        <v>587</v>
      </c>
      <c r="K29" s="105" t="s">
        <v>435</v>
      </c>
      <c r="L29" s="105" t="s">
        <v>687</v>
      </c>
      <c r="M29" s="105" t="s">
        <v>688</v>
      </c>
      <c r="N29" s="105" t="s">
        <v>182</v>
      </c>
      <c r="O29" s="104">
        <v>28749</v>
      </c>
    </row>
    <row r="30" spans="1:15" x14ac:dyDescent="0.2">
      <c r="A30" s="104">
        <v>42302</v>
      </c>
      <c r="B30" s="105" t="s">
        <v>692</v>
      </c>
      <c r="C30" s="105" t="s">
        <v>184</v>
      </c>
      <c r="D30" s="106">
        <v>23836</v>
      </c>
      <c r="E30" s="105">
        <f t="shared" si="0"/>
        <v>50</v>
      </c>
      <c r="F30" s="105" t="s">
        <v>689</v>
      </c>
      <c r="G30" s="105" t="s">
        <v>305</v>
      </c>
      <c r="H30" s="105" t="s">
        <v>18</v>
      </c>
      <c r="I30" s="105" t="s">
        <v>682</v>
      </c>
      <c r="J30" s="105" t="s">
        <v>42</v>
      </c>
      <c r="K30" s="105" t="s">
        <v>435</v>
      </c>
      <c r="L30" s="105" t="s">
        <v>690</v>
      </c>
      <c r="M30" s="105" t="s">
        <v>691</v>
      </c>
      <c r="N30" s="105" t="s">
        <v>182</v>
      </c>
      <c r="O30" s="104">
        <v>22316</v>
      </c>
    </row>
    <row r="31" spans="1:15" x14ac:dyDescent="0.2">
      <c r="A31" s="104">
        <v>42321</v>
      </c>
      <c r="B31" s="105" t="s">
        <v>693</v>
      </c>
      <c r="C31" s="105" t="s">
        <v>250</v>
      </c>
      <c r="D31" s="106">
        <v>13502</v>
      </c>
      <c r="E31" s="105">
        <f t="shared" si="0"/>
        <v>78</v>
      </c>
      <c r="F31" s="105" t="s">
        <v>694</v>
      </c>
      <c r="G31" s="105" t="s">
        <v>305</v>
      </c>
      <c r="H31" s="105" t="s">
        <v>695</v>
      </c>
      <c r="I31" s="105" t="s">
        <v>696</v>
      </c>
      <c r="J31" s="107" t="s">
        <v>587</v>
      </c>
      <c r="K31" s="105" t="s">
        <v>434</v>
      </c>
      <c r="L31" s="105" t="s">
        <v>697</v>
      </c>
      <c r="M31" s="105" t="s">
        <v>698</v>
      </c>
      <c r="N31" s="105" t="s">
        <v>182</v>
      </c>
      <c r="O31" s="104">
        <v>33272</v>
      </c>
    </row>
    <row r="32" spans="1:15" x14ac:dyDescent="0.2">
      <c r="A32" s="104">
        <v>42328</v>
      </c>
      <c r="B32" s="105" t="s">
        <v>699</v>
      </c>
      <c r="C32" s="105" t="s">
        <v>182</v>
      </c>
      <c r="D32" s="106">
        <v>31588</v>
      </c>
      <c r="E32" s="105">
        <f t="shared" si="0"/>
        <v>29</v>
      </c>
      <c r="F32" s="105" t="s">
        <v>700</v>
      </c>
      <c r="G32" s="105" t="s">
        <v>305</v>
      </c>
      <c r="H32" s="105" t="s">
        <v>598</v>
      </c>
      <c r="I32" s="105" t="s">
        <v>680</v>
      </c>
      <c r="J32" s="105" t="s">
        <v>42</v>
      </c>
      <c r="K32" s="105" t="s">
        <v>435</v>
      </c>
      <c r="L32" s="105" t="s">
        <v>701</v>
      </c>
    </row>
    <row r="33" spans="1:12" x14ac:dyDescent="0.2">
      <c r="A33" s="104">
        <v>42347</v>
      </c>
      <c r="B33" s="105" t="s">
        <v>702</v>
      </c>
      <c r="C33" s="105" t="s">
        <v>182</v>
      </c>
      <c r="D33" s="106">
        <v>32546</v>
      </c>
      <c r="E33" s="105">
        <f t="shared" si="0"/>
        <v>26</v>
      </c>
      <c r="F33" s="105" t="s">
        <v>703</v>
      </c>
      <c r="G33" s="105" t="s">
        <v>305</v>
      </c>
      <c r="H33" s="105" t="s">
        <v>18</v>
      </c>
      <c r="I33" s="105" t="s">
        <v>680</v>
      </c>
      <c r="J33" s="105" t="s">
        <v>42</v>
      </c>
      <c r="K33" s="105" t="s">
        <v>435</v>
      </c>
      <c r="L33" s="105" t="s">
        <v>704</v>
      </c>
    </row>
    <row r="34" spans="1:12" x14ac:dyDescent="0.2">
      <c r="A34" s="104">
        <v>42356</v>
      </c>
      <c r="B34" s="105" t="s">
        <v>705</v>
      </c>
      <c r="C34" s="105" t="s">
        <v>182</v>
      </c>
      <c r="D34" s="106">
        <v>33423</v>
      </c>
      <c r="E34" s="105">
        <f t="shared" si="0"/>
        <v>24</v>
      </c>
      <c r="F34" s="105" t="s">
        <v>706</v>
      </c>
      <c r="G34" s="105" t="s">
        <v>305</v>
      </c>
      <c r="H34" s="105" t="s">
        <v>18</v>
      </c>
      <c r="I34" s="105" t="s">
        <v>680</v>
      </c>
      <c r="J34" s="105" t="s">
        <v>42</v>
      </c>
      <c r="K34" s="105" t="s">
        <v>435</v>
      </c>
      <c r="L34" s="105" t="s">
        <v>707</v>
      </c>
    </row>
    <row r="35" spans="1:12" x14ac:dyDescent="0.2">
      <c r="A35" s="104">
        <v>42358</v>
      </c>
      <c r="B35" s="105" t="s">
        <v>708</v>
      </c>
      <c r="C35" s="105" t="s">
        <v>182</v>
      </c>
      <c r="D35" s="106">
        <v>19771</v>
      </c>
      <c r="E35" s="105">
        <f t="shared" si="0"/>
        <v>61</v>
      </c>
      <c r="F35" s="105" t="s">
        <v>709</v>
      </c>
      <c r="G35" s="105" t="s">
        <v>305</v>
      </c>
      <c r="H35" s="105" t="s">
        <v>18</v>
      </c>
      <c r="I35" s="105" t="s">
        <v>680</v>
      </c>
      <c r="J35" s="105" t="s">
        <v>42</v>
      </c>
      <c r="K35" s="105" t="s">
        <v>435</v>
      </c>
      <c r="L35" s="105" t="s">
        <v>710</v>
      </c>
    </row>
  </sheetData>
  <sortState ref="A2:U44">
    <sortCondition ref="A2"/>
  </sortState>
  <pageMargins left="0.7" right="0.7" top="0.75" bottom="0.75" header="0.3" footer="0.3"/>
  <pageSetup paperSize="5" scale="5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workbookViewId="0">
      <pane ySplit="1" topLeftCell="A2" activePane="bottomLeft" state="frozen"/>
      <selection pane="bottomLeft" activeCell="F30" sqref="F30"/>
    </sheetView>
  </sheetViews>
  <sheetFormatPr defaultRowHeight="15" x14ac:dyDescent="0.25"/>
  <cols>
    <col min="1" max="1" width="10.7109375" style="83" bestFit="1" customWidth="1"/>
    <col min="2" max="2" width="21.5703125" style="83" bestFit="1" customWidth="1"/>
    <col min="3" max="3" width="6.7109375" style="83" bestFit="1" customWidth="1"/>
    <col min="4" max="4" width="10.7109375" style="83" bestFit="1" customWidth="1"/>
    <col min="5" max="5" width="9.7109375" style="83" bestFit="1" customWidth="1"/>
    <col min="6" max="6" width="5.85546875" style="83" bestFit="1" customWidth="1"/>
    <col min="7" max="7" width="11.5703125" style="83" bestFit="1" customWidth="1"/>
    <col min="8" max="8" width="7" style="83" bestFit="1" customWidth="1"/>
    <col min="9" max="9" width="19.28515625" style="83" bestFit="1" customWidth="1"/>
    <col min="10" max="10" width="19.140625" style="83" bestFit="1" customWidth="1"/>
    <col min="11" max="11" width="19.42578125" style="83" bestFit="1" customWidth="1"/>
    <col min="12" max="12" width="6.7109375" style="83" bestFit="1" customWidth="1"/>
    <col min="13" max="13" width="10.7109375" style="83" bestFit="1" customWidth="1"/>
    <col min="14" max="16384" width="9.140625" style="83"/>
  </cols>
  <sheetData>
    <row r="1" spans="1:13" s="79" customFormat="1" ht="31.5" x14ac:dyDescent="0.25">
      <c r="A1" s="77" t="s">
        <v>0</v>
      </c>
      <c r="B1" s="77" t="s">
        <v>1</v>
      </c>
      <c r="C1" s="78" t="s">
        <v>2</v>
      </c>
      <c r="D1" s="78" t="s">
        <v>210</v>
      </c>
      <c r="E1" s="78" t="s">
        <v>3</v>
      </c>
      <c r="F1" s="77" t="s">
        <v>7</v>
      </c>
      <c r="G1" s="77" t="s">
        <v>9</v>
      </c>
      <c r="H1" s="78" t="s">
        <v>41</v>
      </c>
      <c r="I1" s="78" t="s">
        <v>5</v>
      </c>
      <c r="J1" s="78" t="s">
        <v>6</v>
      </c>
      <c r="K1" s="77" t="s">
        <v>154</v>
      </c>
      <c r="L1" s="77" t="s">
        <v>2</v>
      </c>
      <c r="M1" s="77" t="s">
        <v>210</v>
      </c>
    </row>
    <row r="2" spans="1:13" x14ac:dyDescent="0.25">
      <c r="A2" s="80">
        <v>41658</v>
      </c>
      <c r="B2" s="81" t="s">
        <v>428</v>
      </c>
      <c r="C2" s="81" t="s">
        <v>182</v>
      </c>
      <c r="D2" s="82">
        <v>33449</v>
      </c>
      <c r="E2" s="81" t="s">
        <v>429</v>
      </c>
      <c r="F2" s="81" t="s">
        <v>305</v>
      </c>
      <c r="G2" s="81" t="s">
        <v>10</v>
      </c>
      <c r="H2" s="67" t="s">
        <v>587</v>
      </c>
      <c r="I2" s="81" t="s">
        <v>435</v>
      </c>
      <c r="J2" s="81" t="s">
        <v>440</v>
      </c>
      <c r="K2" s="81" t="s">
        <v>441</v>
      </c>
      <c r="L2" s="81" t="s">
        <v>182</v>
      </c>
      <c r="M2" s="82">
        <v>32027</v>
      </c>
    </row>
    <row r="3" spans="1:13" s="88" customFormat="1" x14ac:dyDescent="0.25">
      <c r="A3" s="84">
        <v>41675</v>
      </c>
      <c r="B3" s="85" t="s">
        <v>430</v>
      </c>
      <c r="C3" s="85" t="s">
        <v>186</v>
      </c>
      <c r="D3" s="86">
        <v>31146</v>
      </c>
      <c r="E3" s="85" t="s">
        <v>431</v>
      </c>
      <c r="F3" s="85" t="s">
        <v>432</v>
      </c>
      <c r="G3" s="85" t="s">
        <v>13</v>
      </c>
      <c r="H3" s="87" t="s">
        <v>42</v>
      </c>
      <c r="I3" s="85" t="s">
        <v>434</v>
      </c>
      <c r="J3" s="85" t="s">
        <v>442</v>
      </c>
      <c r="K3" s="85" t="s">
        <v>18</v>
      </c>
      <c r="L3" s="85"/>
      <c r="M3" s="85"/>
    </row>
    <row r="4" spans="1:13" s="88" customFormat="1" x14ac:dyDescent="0.25">
      <c r="A4" s="84">
        <v>41675</v>
      </c>
      <c r="B4" s="85" t="s">
        <v>433</v>
      </c>
      <c r="C4" s="85" t="s">
        <v>184</v>
      </c>
      <c r="D4" s="86">
        <v>33937</v>
      </c>
      <c r="E4" s="85" t="s">
        <v>431</v>
      </c>
      <c r="F4" s="85" t="s">
        <v>432</v>
      </c>
      <c r="G4" s="85" t="s">
        <v>13</v>
      </c>
      <c r="H4" s="87" t="s">
        <v>42</v>
      </c>
      <c r="I4" s="85" t="s">
        <v>434</v>
      </c>
      <c r="J4" s="85" t="s">
        <v>442</v>
      </c>
      <c r="K4" s="85" t="s">
        <v>18</v>
      </c>
      <c r="L4" s="85"/>
      <c r="M4" s="85"/>
    </row>
    <row r="5" spans="1:13" x14ac:dyDescent="0.25">
      <c r="A5" s="80">
        <v>41684</v>
      </c>
      <c r="B5" s="81" t="s">
        <v>501</v>
      </c>
      <c r="C5" s="81" t="s">
        <v>443</v>
      </c>
      <c r="D5" s="82">
        <v>21086</v>
      </c>
      <c r="E5" s="81" t="s">
        <v>436</v>
      </c>
      <c r="F5" s="81" t="s">
        <v>432</v>
      </c>
      <c r="G5" s="81" t="s">
        <v>10</v>
      </c>
      <c r="H5" s="67" t="s">
        <v>587</v>
      </c>
      <c r="I5" s="81" t="s">
        <v>435</v>
      </c>
      <c r="J5" s="81" t="s">
        <v>452</v>
      </c>
      <c r="K5" s="81" t="s">
        <v>444</v>
      </c>
      <c r="L5" s="81" t="s">
        <v>443</v>
      </c>
      <c r="M5" s="82">
        <v>22419</v>
      </c>
    </row>
    <row r="6" spans="1:13" x14ac:dyDescent="0.25">
      <c r="A6" s="80">
        <v>41695</v>
      </c>
      <c r="B6" s="81" t="s">
        <v>437</v>
      </c>
      <c r="C6" s="81" t="s">
        <v>443</v>
      </c>
      <c r="D6" s="82">
        <v>22933</v>
      </c>
      <c r="E6" s="81" t="s">
        <v>445</v>
      </c>
      <c r="F6" s="81" t="s">
        <v>305</v>
      </c>
      <c r="G6" s="81" t="s">
        <v>438</v>
      </c>
      <c r="H6" s="67" t="s">
        <v>587</v>
      </c>
      <c r="I6" s="81" t="s">
        <v>435</v>
      </c>
      <c r="J6" s="81" t="s">
        <v>439</v>
      </c>
      <c r="K6" s="81" t="s">
        <v>446</v>
      </c>
      <c r="L6" s="81" t="s">
        <v>182</v>
      </c>
      <c r="M6" s="82">
        <v>33928</v>
      </c>
    </row>
    <row r="7" spans="1:13" x14ac:dyDescent="0.25">
      <c r="A7" s="80">
        <v>41718</v>
      </c>
      <c r="B7" s="81" t="s">
        <v>447</v>
      </c>
      <c r="C7" s="81" t="s">
        <v>182</v>
      </c>
      <c r="D7" s="82">
        <v>28841</v>
      </c>
      <c r="E7" s="81" t="s">
        <v>448</v>
      </c>
      <c r="F7" s="81" t="s">
        <v>305</v>
      </c>
      <c r="G7" s="81" t="s">
        <v>10</v>
      </c>
      <c r="H7" s="67" t="s">
        <v>587</v>
      </c>
      <c r="I7" s="81" t="s">
        <v>435</v>
      </c>
      <c r="J7" s="81" t="s">
        <v>449</v>
      </c>
      <c r="K7" s="81" t="s">
        <v>456</v>
      </c>
      <c r="L7" s="81" t="s">
        <v>182</v>
      </c>
      <c r="M7" s="82">
        <v>27664</v>
      </c>
    </row>
    <row r="8" spans="1:13" ht="45" x14ac:dyDescent="0.25">
      <c r="A8" s="80">
        <v>41721</v>
      </c>
      <c r="B8" s="81" t="s">
        <v>450</v>
      </c>
      <c r="C8" s="81" t="s">
        <v>182</v>
      </c>
      <c r="D8" s="82">
        <v>22769</v>
      </c>
      <c r="E8" s="81" t="s">
        <v>451</v>
      </c>
      <c r="F8" s="81" t="s">
        <v>305</v>
      </c>
      <c r="G8" s="81" t="s">
        <v>10</v>
      </c>
      <c r="H8" s="67" t="s">
        <v>587</v>
      </c>
      <c r="I8" s="81" t="s">
        <v>435</v>
      </c>
      <c r="J8" s="81" t="s">
        <v>453</v>
      </c>
      <c r="K8" s="89" t="s">
        <v>467</v>
      </c>
      <c r="L8" s="81" t="s">
        <v>465</v>
      </c>
      <c r="M8" s="89" t="s">
        <v>466</v>
      </c>
    </row>
    <row r="9" spans="1:13" x14ac:dyDescent="0.25">
      <c r="A9" s="80">
        <v>41727</v>
      </c>
      <c r="B9" s="81" t="s">
        <v>454</v>
      </c>
      <c r="C9" s="81" t="s">
        <v>182</v>
      </c>
      <c r="D9" s="82">
        <v>31944</v>
      </c>
      <c r="E9" s="81" t="s">
        <v>455</v>
      </c>
      <c r="F9" s="81" t="s">
        <v>305</v>
      </c>
      <c r="G9" s="81" t="s">
        <v>10</v>
      </c>
      <c r="H9" s="90" t="s">
        <v>42</v>
      </c>
      <c r="I9" s="81" t="s">
        <v>435</v>
      </c>
      <c r="J9" s="81" t="s">
        <v>457</v>
      </c>
      <c r="K9" s="81" t="s">
        <v>18</v>
      </c>
      <c r="L9" s="81" t="s">
        <v>182</v>
      </c>
      <c r="M9" s="81"/>
    </row>
    <row r="10" spans="1:13" s="88" customFormat="1" x14ac:dyDescent="0.25">
      <c r="A10" s="84">
        <v>41749</v>
      </c>
      <c r="B10" s="85" t="s">
        <v>458</v>
      </c>
      <c r="C10" s="85" t="s">
        <v>182</v>
      </c>
      <c r="D10" s="86">
        <v>33536</v>
      </c>
      <c r="E10" s="85" t="s">
        <v>460</v>
      </c>
      <c r="F10" s="85" t="s">
        <v>305</v>
      </c>
      <c r="G10" s="85" t="s">
        <v>10</v>
      </c>
      <c r="H10" s="67" t="s">
        <v>590</v>
      </c>
      <c r="I10" s="85" t="s">
        <v>311</v>
      </c>
      <c r="J10" s="85" t="s">
        <v>461</v>
      </c>
      <c r="K10" s="85" t="s">
        <v>459</v>
      </c>
      <c r="L10" s="85" t="s">
        <v>182</v>
      </c>
      <c r="M10" s="86">
        <v>35383</v>
      </c>
    </row>
    <row r="11" spans="1:13" x14ac:dyDescent="0.25">
      <c r="A11" s="80">
        <v>41767</v>
      </c>
      <c r="B11" s="81" t="s">
        <v>463</v>
      </c>
      <c r="C11" s="81" t="s">
        <v>250</v>
      </c>
      <c r="D11" s="82">
        <v>41182</v>
      </c>
      <c r="E11" s="81" t="s">
        <v>462</v>
      </c>
      <c r="F11" s="81" t="s">
        <v>305</v>
      </c>
      <c r="G11" s="81" t="s">
        <v>62</v>
      </c>
      <c r="H11" s="67" t="s">
        <v>587</v>
      </c>
      <c r="I11" s="81" t="s">
        <v>434</v>
      </c>
      <c r="J11" s="81" t="s">
        <v>464</v>
      </c>
      <c r="K11" s="81" t="s">
        <v>468</v>
      </c>
      <c r="L11" s="81" t="s">
        <v>182</v>
      </c>
      <c r="M11" s="82">
        <v>30282</v>
      </c>
    </row>
    <row r="12" spans="1:13" x14ac:dyDescent="0.25">
      <c r="A12" s="80">
        <v>41801</v>
      </c>
      <c r="B12" s="81" t="s">
        <v>471</v>
      </c>
      <c r="C12" s="81" t="s">
        <v>182</v>
      </c>
      <c r="D12" s="82">
        <v>31216</v>
      </c>
      <c r="E12" s="81" t="s">
        <v>472</v>
      </c>
      <c r="F12" s="81" t="s">
        <v>305</v>
      </c>
      <c r="G12" s="81" t="s">
        <v>10</v>
      </c>
      <c r="H12" s="67" t="s">
        <v>587</v>
      </c>
      <c r="I12" s="81" t="s">
        <v>435</v>
      </c>
      <c r="J12" s="81" t="s">
        <v>470</v>
      </c>
      <c r="K12" s="81" t="s">
        <v>473</v>
      </c>
      <c r="L12" s="81" t="s">
        <v>182</v>
      </c>
      <c r="M12" s="82">
        <v>34180</v>
      </c>
    </row>
    <row r="13" spans="1:13" x14ac:dyDescent="0.25">
      <c r="A13" s="80">
        <v>41817</v>
      </c>
      <c r="B13" s="81" t="s">
        <v>474</v>
      </c>
      <c r="C13" s="81" t="s">
        <v>182</v>
      </c>
      <c r="D13" s="82">
        <v>27770</v>
      </c>
      <c r="E13" s="81" t="s">
        <v>477</v>
      </c>
      <c r="F13" s="81" t="s">
        <v>305</v>
      </c>
      <c r="G13" s="81" t="s">
        <v>476</v>
      </c>
      <c r="H13" s="67" t="s">
        <v>587</v>
      </c>
      <c r="I13" s="81" t="s">
        <v>434</v>
      </c>
      <c r="J13" s="81" t="s">
        <v>475</v>
      </c>
      <c r="K13" s="81" t="s">
        <v>485</v>
      </c>
      <c r="L13" s="81" t="s">
        <v>182</v>
      </c>
      <c r="M13" s="82">
        <v>30642</v>
      </c>
    </row>
    <row r="14" spans="1:13" x14ac:dyDescent="0.25">
      <c r="A14" s="80">
        <v>41834</v>
      </c>
      <c r="B14" s="81" t="s">
        <v>478</v>
      </c>
      <c r="C14" s="81" t="s">
        <v>182</v>
      </c>
      <c r="D14" s="82">
        <v>29873</v>
      </c>
      <c r="E14" s="81" t="s">
        <v>481</v>
      </c>
      <c r="F14" s="81" t="s">
        <v>305</v>
      </c>
      <c r="G14" s="81" t="s">
        <v>10</v>
      </c>
      <c r="H14" s="67" t="s">
        <v>587</v>
      </c>
      <c r="I14" s="81" t="s">
        <v>435</v>
      </c>
      <c r="J14" s="81" t="s">
        <v>484</v>
      </c>
      <c r="K14" s="81" t="s">
        <v>486</v>
      </c>
      <c r="L14" s="81" t="s">
        <v>182</v>
      </c>
      <c r="M14" s="82">
        <v>23409</v>
      </c>
    </row>
    <row r="15" spans="1:13" x14ac:dyDescent="0.25">
      <c r="A15" s="80">
        <v>41840</v>
      </c>
      <c r="B15" s="81" t="s">
        <v>479</v>
      </c>
      <c r="C15" s="81" t="s">
        <v>182</v>
      </c>
      <c r="D15" s="82">
        <v>28871</v>
      </c>
      <c r="E15" s="81" t="s">
        <v>482</v>
      </c>
      <c r="F15" s="81" t="s">
        <v>305</v>
      </c>
      <c r="G15" s="81" t="s">
        <v>18</v>
      </c>
      <c r="H15" s="90" t="s">
        <v>42</v>
      </c>
      <c r="I15" s="81" t="s">
        <v>311</v>
      </c>
      <c r="J15" s="81" t="s">
        <v>487</v>
      </c>
      <c r="K15" s="81" t="s">
        <v>18</v>
      </c>
      <c r="L15" s="81" t="s">
        <v>182</v>
      </c>
      <c r="M15" s="81" t="s">
        <v>469</v>
      </c>
    </row>
    <row r="16" spans="1:13" x14ac:dyDescent="0.25">
      <c r="A16" s="80">
        <v>41860</v>
      </c>
      <c r="B16" s="81" t="s">
        <v>480</v>
      </c>
      <c r="C16" s="81" t="s">
        <v>182</v>
      </c>
      <c r="D16" s="82">
        <v>41304</v>
      </c>
      <c r="E16" s="81" t="s">
        <v>483</v>
      </c>
      <c r="F16" s="81" t="s">
        <v>305</v>
      </c>
      <c r="G16" s="81" t="s">
        <v>31</v>
      </c>
      <c r="H16" s="67" t="s">
        <v>587</v>
      </c>
      <c r="I16" s="81" t="s">
        <v>434</v>
      </c>
      <c r="J16" s="81" t="s">
        <v>488</v>
      </c>
      <c r="K16" s="81" t="s">
        <v>489</v>
      </c>
      <c r="L16" s="81" t="s">
        <v>182</v>
      </c>
      <c r="M16" s="82">
        <v>29370</v>
      </c>
    </row>
    <row r="17" spans="1:13" x14ac:dyDescent="0.25">
      <c r="A17" s="80">
        <v>41872</v>
      </c>
      <c r="B17" s="81" t="s">
        <v>493</v>
      </c>
      <c r="C17" s="81" t="s">
        <v>182</v>
      </c>
      <c r="D17" s="82">
        <v>33364</v>
      </c>
      <c r="E17" s="81" t="s">
        <v>495</v>
      </c>
      <c r="F17" s="81" t="s">
        <v>305</v>
      </c>
      <c r="G17" s="81" t="s">
        <v>10</v>
      </c>
      <c r="H17" s="67" t="s">
        <v>587</v>
      </c>
      <c r="I17" s="81" t="s">
        <v>435</v>
      </c>
      <c r="J17" s="81" t="s">
        <v>497</v>
      </c>
      <c r="K17" s="81" t="s">
        <v>496</v>
      </c>
      <c r="L17" s="81" t="s">
        <v>390</v>
      </c>
      <c r="M17" s="82">
        <v>31928</v>
      </c>
    </row>
    <row r="18" spans="1:13" x14ac:dyDescent="0.25">
      <c r="A18" s="80">
        <v>41875</v>
      </c>
      <c r="B18" s="81" t="s">
        <v>492</v>
      </c>
      <c r="C18" s="81" t="s">
        <v>182</v>
      </c>
      <c r="D18" s="82">
        <v>30846</v>
      </c>
      <c r="E18" s="81" t="s">
        <v>498</v>
      </c>
      <c r="F18" s="81" t="s">
        <v>305</v>
      </c>
      <c r="G18" s="81" t="s">
        <v>10</v>
      </c>
      <c r="H18" s="81"/>
      <c r="I18" s="81" t="s">
        <v>435</v>
      </c>
      <c r="J18" s="81" t="s">
        <v>499</v>
      </c>
      <c r="K18" s="81" t="s">
        <v>18</v>
      </c>
      <c r="L18" s="81"/>
      <c r="M18" s="81"/>
    </row>
    <row r="19" spans="1:13" x14ac:dyDescent="0.25">
      <c r="A19" s="80">
        <v>41889</v>
      </c>
      <c r="B19" s="81" t="s">
        <v>491</v>
      </c>
      <c r="C19" s="81" t="s">
        <v>182</v>
      </c>
      <c r="D19" s="82">
        <v>31316</v>
      </c>
      <c r="E19" s="81" t="s">
        <v>494</v>
      </c>
      <c r="F19" s="81" t="s">
        <v>305</v>
      </c>
      <c r="G19" s="81" t="s">
        <v>10</v>
      </c>
      <c r="H19" s="81" t="s">
        <v>42</v>
      </c>
      <c r="I19" s="81" t="s">
        <v>435</v>
      </c>
      <c r="J19" s="81" t="s">
        <v>500</v>
      </c>
      <c r="K19" s="81" t="s">
        <v>18</v>
      </c>
      <c r="L19" s="81"/>
      <c r="M19" s="81"/>
    </row>
    <row r="20" spans="1:13" x14ac:dyDescent="0.25">
      <c r="A20" s="80">
        <v>41914</v>
      </c>
      <c r="B20" s="81" t="s">
        <v>490</v>
      </c>
      <c r="C20" s="81" t="s">
        <v>250</v>
      </c>
      <c r="D20" s="82">
        <v>23801</v>
      </c>
      <c r="E20" s="81" t="s">
        <v>502</v>
      </c>
      <c r="F20" s="81" t="s">
        <v>305</v>
      </c>
      <c r="G20" s="81" t="s">
        <v>13</v>
      </c>
      <c r="H20" s="81"/>
      <c r="I20" s="81" t="s">
        <v>434</v>
      </c>
      <c r="J20" s="81" t="s">
        <v>503</v>
      </c>
      <c r="K20" s="81" t="s">
        <v>18</v>
      </c>
      <c r="L20" s="81" t="s">
        <v>182</v>
      </c>
      <c r="M20" s="81"/>
    </row>
    <row r="21" spans="1:13" ht="45" x14ac:dyDescent="0.25">
      <c r="A21" s="80">
        <v>41936</v>
      </c>
      <c r="B21" s="81" t="s">
        <v>504</v>
      </c>
      <c r="C21" s="81" t="s">
        <v>184</v>
      </c>
      <c r="D21" s="82">
        <v>28313</v>
      </c>
      <c r="E21" s="89" t="s">
        <v>564</v>
      </c>
      <c r="F21" s="81" t="s">
        <v>305</v>
      </c>
      <c r="G21" s="81" t="s">
        <v>10</v>
      </c>
      <c r="H21" s="81" t="s">
        <v>42</v>
      </c>
      <c r="I21" s="81" t="s">
        <v>311</v>
      </c>
      <c r="J21" s="81" t="s">
        <v>505</v>
      </c>
      <c r="K21" s="81" t="s">
        <v>18</v>
      </c>
      <c r="L21" s="81"/>
      <c r="M21" s="81"/>
    </row>
    <row r="22" spans="1:13" x14ac:dyDescent="0.25">
      <c r="A22" s="80">
        <v>41960</v>
      </c>
      <c r="B22" s="81" t="s">
        <v>506</v>
      </c>
      <c r="C22" s="81" t="s">
        <v>182</v>
      </c>
      <c r="D22" s="82">
        <v>25367</v>
      </c>
      <c r="E22" s="81" t="s">
        <v>563</v>
      </c>
      <c r="F22" s="81" t="s">
        <v>305</v>
      </c>
      <c r="G22" s="81" t="s">
        <v>510</v>
      </c>
      <c r="H22" s="81" t="s">
        <v>42</v>
      </c>
      <c r="I22" s="81" t="s">
        <v>434</v>
      </c>
      <c r="J22" s="81" t="s">
        <v>507</v>
      </c>
      <c r="K22" s="81" t="s">
        <v>18</v>
      </c>
      <c r="L22" s="81" t="s">
        <v>182</v>
      </c>
      <c r="M22" s="81" t="s">
        <v>469</v>
      </c>
    </row>
    <row r="23" spans="1:13" x14ac:dyDescent="0.25">
      <c r="A23" s="80">
        <v>41974</v>
      </c>
      <c r="B23" s="81" t="s">
        <v>508</v>
      </c>
      <c r="C23" s="81" t="s">
        <v>182</v>
      </c>
      <c r="D23" s="81"/>
      <c r="E23" s="81" t="s">
        <v>509</v>
      </c>
      <c r="F23" s="81" t="s">
        <v>305</v>
      </c>
      <c r="G23" s="81" t="s">
        <v>18</v>
      </c>
      <c r="H23" s="81" t="s">
        <v>42</v>
      </c>
      <c r="I23" s="81" t="s">
        <v>311</v>
      </c>
      <c r="J23" s="81" t="s">
        <v>511</v>
      </c>
      <c r="K23" s="81" t="s">
        <v>18</v>
      </c>
      <c r="L23" s="81" t="s">
        <v>182</v>
      </c>
      <c r="M23" s="81" t="s">
        <v>469</v>
      </c>
    </row>
    <row r="24" spans="1:13" s="88" customFormat="1" x14ac:dyDescent="0.25">
      <c r="A24" s="84">
        <v>41979</v>
      </c>
      <c r="B24" s="95" t="s">
        <v>524</v>
      </c>
      <c r="C24" s="95" t="s">
        <v>390</v>
      </c>
      <c r="D24" s="96">
        <v>32675</v>
      </c>
      <c r="E24" s="85" t="s">
        <v>512</v>
      </c>
      <c r="F24" s="85" t="s">
        <v>523</v>
      </c>
      <c r="G24" s="85" t="s">
        <v>62</v>
      </c>
      <c r="H24" s="67" t="s">
        <v>587</v>
      </c>
      <c r="I24" s="85" t="s">
        <v>434</v>
      </c>
      <c r="J24" s="85" t="s">
        <v>513</v>
      </c>
      <c r="K24" s="85" t="s">
        <v>514</v>
      </c>
      <c r="L24" s="85" t="s">
        <v>390</v>
      </c>
      <c r="M24" s="86">
        <v>33642</v>
      </c>
    </row>
    <row r="25" spans="1:13" s="88" customFormat="1" x14ac:dyDescent="0.25">
      <c r="A25" s="84">
        <v>41979</v>
      </c>
      <c r="B25" s="95" t="s">
        <v>521</v>
      </c>
      <c r="C25" s="95" t="s">
        <v>184</v>
      </c>
      <c r="D25" s="96">
        <v>33271</v>
      </c>
      <c r="E25" s="85" t="s">
        <v>512</v>
      </c>
      <c r="F25" s="85" t="s">
        <v>305</v>
      </c>
      <c r="G25" s="85" t="s">
        <v>62</v>
      </c>
      <c r="H25" s="67" t="s">
        <v>587</v>
      </c>
      <c r="I25" s="85" t="s">
        <v>434</v>
      </c>
      <c r="J25" s="85" t="s">
        <v>513</v>
      </c>
      <c r="K25" s="85" t="s">
        <v>514</v>
      </c>
      <c r="L25" s="85" t="s">
        <v>390</v>
      </c>
      <c r="M25" s="86">
        <v>33642</v>
      </c>
    </row>
    <row r="26" spans="1:13" s="88" customFormat="1" x14ac:dyDescent="0.25">
      <c r="A26" s="84">
        <v>41979</v>
      </c>
      <c r="B26" s="95" t="s">
        <v>522</v>
      </c>
      <c r="C26" s="95" t="s">
        <v>421</v>
      </c>
      <c r="D26" s="96">
        <v>33742</v>
      </c>
      <c r="E26" s="85" t="s">
        <v>512</v>
      </c>
      <c r="F26" s="85" t="s">
        <v>305</v>
      </c>
      <c r="G26" s="85" t="s">
        <v>62</v>
      </c>
      <c r="H26" s="67" t="s">
        <v>587</v>
      </c>
      <c r="I26" s="85" t="s">
        <v>434</v>
      </c>
      <c r="J26" s="85" t="s">
        <v>513</v>
      </c>
      <c r="K26" s="85" t="s">
        <v>514</v>
      </c>
      <c r="L26" s="85" t="s">
        <v>390</v>
      </c>
      <c r="M26" s="86">
        <v>33642</v>
      </c>
    </row>
    <row r="27" spans="1:13" s="88" customFormat="1" x14ac:dyDescent="0.25">
      <c r="A27" s="91">
        <v>41996</v>
      </c>
      <c r="B27" s="94" t="s">
        <v>525</v>
      </c>
      <c r="C27" s="94" t="s">
        <v>182</v>
      </c>
      <c r="D27" s="97">
        <v>33491</v>
      </c>
      <c r="E27" s="92" t="s">
        <v>515</v>
      </c>
      <c r="F27" s="92" t="s">
        <v>305</v>
      </c>
      <c r="G27" s="92" t="s">
        <v>13</v>
      </c>
      <c r="H27" s="67" t="s">
        <v>587</v>
      </c>
      <c r="I27" s="92" t="s">
        <v>435</v>
      </c>
      <c r="J27" s="92" t="s">
        <v>516</v>
      </c>
      <c r="K27" s="92" t="s">
        <v>526</v>
      </c>
      <c r="L27" s="92" t="s">
        <v>186</v>
      </c>
      <c r="M27" s="93">
        <v>33576</v>
      </c>
    </row>
    <row r="28" spans="1:13" x14ac:dyDescent="0.25">
      <c r="A28" s="80">
        <v>41998</v>
      </c>
      <c r="B28" s="81" t="s">
        <v>519</v>
      </c>
      <c r="C28" s="81" t="s">
        <v>182</v>
      </c>
      <c r="D28" s="82">
        <v>32607</v>
      </c>
      <c r="E28" s="81" t="s">
        <v>518</v>
      </c>
      <c r="F28" s="81" t="s">
        <v>305</v>
      </c>
      <c r="G28" s="81" t="s">
        <v>476</v>
      </c>
      <c r="H28" s="67" t="s">
        <v>587</v>
      </c>
      <c r="I28" s="81" t="s">
        <v>435</v>
      </c>
      <c r="J28" s="81" t="s">
        <v>517</v>
      </c>
      <c r="K28" s="81" t="s">
        <v>520</v>
      </c>
      <c r="L28" s="81" t="s">
        <v>182</v>
      </c>
      <c r="M28" s="82">
        <v>34891</v>
      </c>
    </row>
    <row r="29" spans="1:13" x14ac:dyDescent="0.25">
      <c r="A29" s="80">
        <v>42003</v>
      </c>
      <c r="B29" s="81" t="s">
        <v>565</v>
      </c>
      <c r="C29" s="81" t="s">
        <v>390</v>
      </c>
      <c r="D29" s="82">
        <v>30758</v>
      </c>
      <c r="E29" s="81" t="s">
        <v>566</v>
      </c>
      <c r="F29" s="81" t="s">
        <v>305</v>
      </c>
      <c r="G29" s="81" t="s">
        <v>10</v>
      </c>
      <c r="H29" s="81"/>
      <c r="I29" s="81" t="s">
        <v>435</v>
      </c>
      <c r="J29" s="81" t="s">
        <v>567</v>
      </c>
      <c r="K29" s="81"/>
      <c r="L29" s="81"/>
      <c r="M29" s="81"/>
    </row>
    <row r="30" spans="1:13" x14ac:dyDescent="0.25">
      <c r="A30" s="98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</row>
    <row r="31" spans="1:13" x14ac:dyDescent="0.25">
      <c r="A31" s="98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</row>
    <row r="32" spans="1:13" x14ac:dyDescent="0.25">
      <c r="A32" s="98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</row>
    <row r="33" spans="1:13" x14ac:dyDescent="0.25">
      <c r="A33" s="98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</row>
    <row r="34" spans="1:13" x14ac:dyDescent="0.25">
      <c r="A34" s="98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</row>
    <row r="35" spans="1:13" x14ac:dyDescent="0.25">
      <c r="A35" s="98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</row>
    <row r="36" spans="1:13" x14ac:dyDescent="0.25">
      <c r="A36" s="98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</row>
    <row r="37" spans="1:13" x14ac:dyDescent="0.25">
      <c r="A37" s="98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</row>
    <row r="38" spans="1:13" x14ac:dyDescent="0.25">
      <c r="A38" s="98"/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</row>
    <row r="39" spans="1:13" x14ac:dyDescent="0.25">
      <c r="A39" s="98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</row>
    <row r="40" spans="1:13" x14ac:dyDescent="0.25">
      <c r="A40" s="98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</row>
    <row r="41" spans="1:13" x14ac:dyDescent="0.25">
      <c r="A41" s="98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</row>
    <row r="42" spans="1:13" x14ac:dyDescent="0.25">
      <c r="A42" s="98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</row>
    <row r="43" spans="1:13" x14ac:dyDescent="0.25"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</row>
    <row r="44" spans="1:13" x14ac:dyDescent="0.25"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</row>
    <row r="45" spans="1:13" x14ac:dyDescent="0.25"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</row>
  </sheetData>
  <pageMargins left="0.7" right="0.7" top="0.75" bottom="0.75" header="0.3" footer="0.3"/>
  <pageSetup paperSize="5" scale="7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10" zoomScaleNormal="100" workbookViewId="0">
      <selection activeCell="C2" sqref="C2"/>
    </sheetView>
  </sheetViews>
  <sheetFormatPr defaultColWidth="8.85546875" defaultRowHeight="15" x14ac:dyDescent="0.25"/>
  <cols>
    <col min="1" max="1" width="11.5703125" style="89" customWidth="1"/>
    <col min="2" max="2" width="25" style="89" customWidth="1"/>
    <col min="3" max="3" width="7.28515625" style="92" customWidth="1"/>
    <col min="4" max="4" width="10.7109375" style="81" customWidth="1"/>
    <col min="5" max="5" width="12.7109375" style="81" customWidth="1"/>
    <col min="6" max="6" width="5.42578125" style="89" customWidth="1"/>
    <col min="7" max="7" width="15.140625" style="89" customWidth="1"/>
    <col min="8" max="8" width="8.140625" style="81" customWidth="1"/>
    <col min="9" max="9" width="20.28515625" style="98" bestFit="1" customWidth="1"/>
    <col min="10" max="10" width="24.140625" style="83" customWidth="1"/>
    <col min="11" max="11" width="22.7109375" style="177" customWidth="1"/>
    <col min="12" max="12" width="7.140625" style="94" customWidth="1"/>
    <col min="13" max="13" width="12.85546875" style="89" customWidth="1"/>
    <col min="14" max="16384" width="8.85546875" style="83"/>
  </cols>
  <sheetData>
    <row r="1" spans="1:13" s="140" customFormat="1" ht="32.25" customHeight="1" x14ac:dyDescent="0.25">
      <c r="A1" s="136" t="s">
        <v>0</v>
      </c>
      <c r="B1" s="136" t="s">
        <v>1</v>
      </c>
      <c r="C1" s="137" t="s">
        <v>2</v>
      </c>
      <c r="D1" s="138" t="s">
        <v>210</v>
      </c>
      <c r="E1" s="138" t="s">
        <v>3</v>
      </c>
      <c r="F1" s="136" t="s">
        <v>7</v>
      </c>
      <c r="G1" s="136" t="s">
        <v>9</v>
      </c>
      <c r="H1" s="138" t="s">
        <v>41</v>
      </c>
      <c r="I1" s="138" t="s">
        <v>5</v>
      </c>
      <c r="J1" s="138" t="s">
        <v>6</v>
      </c>
      <c r="K1" s="136" t="s">
        <v>154</v>
      </c>
      <c r="L1" s="139" t="s">
        <v>2</v>
      </c>
      <c r="M1" s="136" t="s">
        <v>210</v>
      </c>
    </row>
    <row r="2" spans="1:13" s="150" customFormat="1" ht="31.5" x14ac:dyDescent="0.25">
      <c r="A2" s="141">
        <v>41320</v>
      </c>
      <c r="B2" s="142" t="s">
        <v>300</v>
      </c>
      <c r="C2" s="143" t="s">
        <v>182</v>
      </c>
      <c r="D2" s="144">
        <v>34461</v>
      </c>
      <c r="E2" s="145" t="s">
        <v>301</v>
      </c>
      <c r="F2" s="142" t="s">
        <v>305</v>
      </c>
      <c r="G2" s="142" t="s">
        <v>13</v>
      </c>
      <c r="H2" s="145" t="s">
        <v>349</v>
      </c>
      <c r="I2" s="146" t="s">
        <v>215</v>
      </c>
      <c r="J2" s="147" t="s">
        <v>302</v>
      </c>
      <c r="K2" s="148" t="s">
        <v>308</v>
      </c>
      <c r="L2" s="149" t="s">
        <v>182</v>
      </c>
      <c r="M2" s="142" t="s">
        <v>309</v>
      </c>
    </row>
    <row r="3" spans="1:13" s="150" customFormat="1" ht="15.75" x14ac:dyDescent="0.25">
      <c r="A3" s="141">
        <v>41324</v>
      </c>
      <c r="B3" s="142" t="s">
        <v>303</v>
      </c>
      <c r="C3" s="143" t="s">
        <v>182</v>
      </c>
      <c r="D3" s="144">
        <v>31545</v>
      </c>
      <c r="E3" s="145" t="s">
        <v>304</v>
      </c>
      <c r="F3" s="142" t="s">
        <v>305</v>
      </c>
      <c r="G3" s="142" t="s">
        <v>18</v>
      </c>
      <c r="H3" s="151" t="s">
        <v>350</v>
      </c>
      <c r="I3" s="146" t="s">
        <v>306</v>
      </c>
      <c r="J3" s="147" t="s">
        <v>307</v>
      </c>
      <c r="K3" s="152" t="s">
        <v>370</v>
      </c>
      <c r="L3" s="149"/>
      <c r="M3" s="149"/>
    </row>
    <row r="4" spans="1:13" s="163" customFormat="1" ht="32.25" customHeight="1" x14ac:dyDescent="0.25">
      <c r="A4" s="153">
        <v>41357</v>
      </c>
      <c r="B4" s="154" t="s">
        <v>325</v>
      </c>
      <c r="C4" s="155" t="s">
        <v>182</v>
      </c>
      <c r="D4" s="156">
        <v>30125</v>
      </c>
      <c r="E4" s="157" t="s">
        <v>310</v>
      </c>
      <c r="F4" s="154" t="s">
        <v>305</v>
      </c>
      <c r="G4" s="154" t="s">
        <v>18</v>
      </c>
      <c r="H4" s="158" t="s">
        <v>350</v>
      </c>
      <c r="I4" s="159" t="s">
        <v>311</v>
      </c>
      <c r="J4" s="160" t="s">
        <v>312</v>
      </c>
      <c r="K4" s="161" t="s">
        <v>30</v>
      </c>
      <c r="L4" s="162" t="s">
        <v>182</v>
      </c>
      <c r="M4" s="162"/>
    </row>
    <row r="5" spans="1:13" ht="15.75" x14ac:dyDescent="0.25">
      <c r="A5" s="164">
        <v>41360</v>
      </c>
      <c r="B5" s="165" t="s">
        <v>313</v>
      </c>
      <c r="C5" s="143" t="s">
        <v>182</v>
      </c>
      <c r="D5" s="166">
        <v>30861</v>
      </c>
      <c r="E5" s="167" t="s">
        <v>314</v>
      </c>
      <c r="F5" s="165" t="s">
        <v>305</v>
      </c>
      <c r="G5" s="165" t="s">
        <v>10</v>
      </c>
      <c r="H5" s="158" t="s">
        <v>350</v>
      </c>
      <c r="I5" s="168" t="s">
        <v>311</v>
      </c>
      <c r="J5" s="169" t="s">
        <v>315</v>
      </c>
      <c r="K5" s="152" t="s">
        <v>30</v>
      </c>
      <c r="L5" s="149" t="s">
        <v>182</v>
      </c>
      <c r="M5" s="149"/>
    </row>
    <row r="6" spans="1:13" s="150" customFormat="1" ht="15.75" x14ac:dyDescent="0.25">
      <c r="A6" s="141">
        <v>41387</v>
      </c>
      <c r="B6" s="142" t="s">
        <v>318</v>
      </c>
      <c r="C6" s="143" t="s">
        <v>182</v>
      </c>
      <c r="D6" s="144">
        <v>33447</v>
      </c>
      <c r="E6" s="145" t="s">
        <v>316</v>
      </c>
      <c r="F6" s="142" t="s">
        <v>305</v>
      </c>
      <c r="G6" s="142" t="s">
        <v>18</v>
      </c>
      <c r="H6" s="151" t="s">
        <v>350</v>
      </c>
      <c r="I6" s="146" t="s">
        <v>311</v>
      </c>
      <c r="J6" s="147" t="s">
        <v>317</v>
      </c>
      <c r="K6" s="152" t="s">
        <v>30</v>
      </c>
      <c r="L6" s="149" t="s">
        <v>182</v>
      </c>
      <c r="M6" s="149"/>
    </row>
    <row r="7" spans="1:13" s="150" customFormat="1" ht="15.75" x14ac:dyDescent="0.25">
      <c r="A7" s="141">
        <v>41405</v>
      </c>
      <c r="B7" s="142" t="s">
        <v>319</v>
      </c>
      <c r="C7" s="143" t="s">
        <v>182</v>
      </c>
      <c r="D7" s="144">
        <v>33474</v>
      </c>
      <c r="E7" s="145" t="s">
        <v>320</v>
      </c>
      <c r="F7" s="142" t="s">
        <v>305</v>
      </c>
      <c r="G7" s="142" t="s">
        <v>18</v>
      </c>
      <c r="H7" s="151" t="s">
        <v>350</v>
      </c>
      <c r="I7" s="146" t="s">
        <v>311</v>
      </c>
      <c r="J7" s="147" t="s">
        <v>321</v>
      </c>
      <c r="K7" s="152" t="s">
        <v>30</v>
      </c>
      <c r="L7" s="149" t="s">
        <v>182</v>
      </c>
      <c r="M7" s="149"/>
    </row>
    <row r="8" spans="1:13" ht="15.75" x14ac:dyDescent="0.25">
      <c r="A8" s="164">
        <v>41411</v>
      </c>
      <c r="B8" s="165" t="s">
        <v>322</v>
      </c>
      <c r="C8" s="143" t="s">
        <v>182</v>
      </c>
      <c r="D8" s="166">
        <v>27260</v>
      </c>
      <c r="E8" s="167" t="s">
        <v>323</v>
      </c>
      <c r="F8" s="165" t="s">
        <v>305</v>
      </c>
      <c r="G8" s="165" t="s">
        <v>18</v>
      </c>
      <c r="H8" s="158" t="s">
        <v>350</v>
      </c>
      <c r="I8" s="168" t="s">
        <v>215</v>
      </c>
      <c r="J8" s="169" t="s">
        <v>324</v>
      </c>
      <c r="K8" s="152" t="s">
        <v>370</v>
      </c>
      <c r="L8" s="149" t="s">
        <v>182</v>
      </c>
      <c r="M8" s="149"/>
    </row>
    <row r="9" spans="1:13" s="163" customFormat="1" ht="31.5" x14ac:dyDescent="0.25">
      <c r="A9" s="153">
        <v>41422</v>
      </c>
      <c r="B9" s="154" t="s">
        <v>326</v>
      </c>
      <c r="C9" s="155" t="s">
        <v>182</v>
      </c>
      <c r="D9" s="156">
        <v>23424</v>
      </c>
      <c r="E9" s="157" t="s">
        <v>327</v>
      </c>
      <c r="F9" s="154" t="s">
        <v>305</v>
      </c>
      <c r="G9" s="154" t="s">
        <v>13</v>
      </c>
      <c r="H9" s="157" t="s">
        <v>349</v>
      </c>
      <c r="I9" s="159" t="s">
        <v>215</v>
      </c>
      <c r="J9" s="160" t="s">
        <v>328</v>
      </c>
      <c r="K9" s="170" t="s">
        <v>339</v>
      </c>
      <c r="L9" s="162" t="s">
        <v>182</v>
      </c>
      <c r="M9" s="153">
        <v>32703</v>
      </c>
    </row>
    <row r="10" spans="1:13" ht="31.5" x14ac:dyDescent="0.25">
      <c r="A10" s="164">
        <v>41425</v>
      </c>
      <c r="B10" s="165" t="s">
        <v>329</v>
      </c>
      <c r="C10" s="143" t="s">
        <v>182</v>
      </c>
      <c r="D10" s="166">
        <v>33872</v>
      </c>
      <c r="E10" s="167" t="s">
        <v>330</v>
      </c>
      <c r="F10" s="165" t="s">
        <v>305</v>
      </c>
      <c r="G10" s="165" t="s">
        <v>331</v>
      </c>
      <c r="H10" s="157" t="s">
        <v>349</v>
      </c>
      <c r="I10" s="168" t="s">
        <v>215</v>
      </c>
      <c r="J10" s="169" t="s">
        <v>351</v>
      </c>
      <c r="K10" s="171" t="s">
        <v>369</v>
      </c>
      <c r="L10" s="149" t="s">
        <v>182</v>
      </c>
      <c r="M10" s="165" t="s">
        <v>368</v>
      </c>
    </row>
    <row r="11" spans="1:13" ht="15.75" x14ac:dyDescent="0.25">
      <c r="A11" s="164">
        <v>41434</v>
      </c>
      <c r="B11" s="165" t="s">
        <v>332</v>
      </c>
      <c r="C11" s="143" t="s">
        <v>182</v>
      </c>
      <c r="D11" s="166">
        <v>33763</v>
      </c>
      <c r="E11" s="167" t="s">
        <v>333</v>
      </c>
      <c r="F11" s="165" t="s">
        <v>305</v>
      </c>
      <c r="G11" s="165" t="s">
        <v>334</v>
      </c>
      <c r="H11" s="167" t="s">
        <v>349</v>
      </c>
      <c r="I11" s="168" t="s">
        <v>215</v>
      </c>
      <c r="J11" s="169" t="s">
        <v>335</v>
      </c>
      <c r="K11" s="171" t="s">
        <v>360</v>
      </c>
      <c r="L11" s="149" t="s">
        <v>182</v>
      </c>
      <c r="M11" s="165"/>
    </row>
    <row r="12" spans="1:13" ht="15.75" x14ac:dyDescent="0.25">
      <c r="A12" s="164">
        <v>41440</v>
      </c>
      <c r="B12" s="165" t="s">
        <v>338</v>
      </c>
      <c r="C12" s="143" t="s">
        <v>186</v>
      </c>
      <c r="D12" s="166">
        <v>31148</v>
      </c>
      <c r="E12" s="167" t="s">
        <v>336</v>
      </c>
      <c r="F12" s="165" t="s">
        <v>305</v>
      </c>
      <c r="G12" s="165" t="s">
        <v>13</v>
      </c>
      <c r="H12" s="158" t="s">
        <v>350</v>
      </c>
      <c r="I12" s="168" t="s">
        <v>215</v>
      </c>
      <c r="J12" s="169" t="s">
        <v>337</v>
      </c>
      <c r="K12" s="171" t="s">
        <v>30</v>
      </c>
      <c r="L12" s="149" t="s">
        <v>186</v>
      </c>
      <c r="M12" s="165" t="s">
        <v>348</v>
      </c>
    </row>
    <row r="13" spans="1:13" s="169" customFormat="1" ht="15.75" x14ac:dyDescent="0.25">
      <c r="A13" s="164">
        <v>41468</v>
      </c>
      <c r="B13" s="165" t="s">
        <v>340</v>
      </c>
      <c r="C13" s="143" t="s">
        <v>186</v>
      </c>
      <c r="D13" s="166" t="s">
        <v>352</v>
      </c>
      <c r="E13" s="167" t="s">
        <v>341</v>
      </c>
      <c r="F13" s="165" t="s">
        <v>305</v>
      </c>
      <c r="G13" s="165" t="s">
        <v>10</v>
      </c>
      <c r="H13" s="167" t="s">
        <v>349</v>
      </c>
      <c r="I13" s="168" t="s">
        <v>213</v>
      </c>
      <c r="J13" s="169" t="s">
        <v>342</v>
      </c>
      <c r="K13" s="171" t="s">
        <v>343</v>
      </c>
      <c r="L13" s="149" t="s">
        <v>182</v>
      </c>
      <c r="M13" s="164" t="s">
        <v>344</v>
      </c>
    </row>
    <row r="14" spans="1:13" s="169" customFormat="1" ht="15.75" x14ac:dyDescent="0.25">
      <c r="A14" s="164">
        <v>41469</v>
      </c>
      <c r="B14" s="165" t="s">
        <v>345</v>
      </c>
      <c r="C14" s="143" t="s">
        <v>182</v>
      </c>
      <c r="D14" s="166" t="s">
        <v>353</v>
      </c>
      <c r="E14" s="167" t="s">
        <v>346</v>
      </c>
      <c r="F14" s="165" t="s">
        <v>305</v>
      </c>
      <c r="G14" s="165" t="s">
        <v>13</v>
      </c>
      <c r="H14" s="167" t="s">
        <v>349</v>
      </c>
      <c r="I14" s="168" t="s">
        <v>215</v>
      </c>
      <c r="J14" s="169" t="s">
        <v>347</v>
      </c>
      <c r="K14" s="171" t="s">
        <v>413</v>
      </c>
      <c r="L14" s="149" t="s">
        <v>182</v>
      </c>
      <c r="M14" s="165"/>
    </row>
    <row r="15" spans="1:13" s="160" customFormat="1" ht="15.75" x14ac:dyDescent="0.25">
      <c r="A15" s="153">
        <v>41471</v>
      </c>
      <c r="B15" s="154" t="s">
        <v>355</v>
      </c>
      <c r="C15" s="155" t="s">
        <v>186</v>
      </c>
      <c r="D15" s="156" t="s">
        <v>356</v>
      </c>
      <c r="E15" s="157" t="s">
        <v>357</v>
      </c>
      <c r="F15" s="154" t="s">
        <v>305</v>
      </c>
      <c r="G15" s="154" t="s">
        <v>13</v>
      </c>
      <c r="H15" s="157" t="s">
        <v>349</v>
      </c>
      <c r="I15" s="172" t="s">
        <v>215</v>
      </c>
      <c r="J15" s="160" t="s">
        <v>358</v>
      </c>
      <c r="K15" s="170" t="s">
        <v>412</v>
      </c>
      <c r="L15" s="162" t="s">
        <v>182</v>
      </c>
      <c r="M15" s="154" t="s">
        <v>359</v>
      </c>
    </row>
    <row r="16" spans="1:13" s="169" customFormat="1" ht="15.75" x14ac:dyDescent="0.25">
      <c r="A16" s="164">
        <v>41503</v>
      </c>
      <c r="B16" s="165" t="s">
        <v>361</v>
      </c>
      <c r="C16" s="143" t="s">
        <v>186</v>
      </c>
      <c r="D16" s="166" t="s">
        <v>364</v>
      </c>
      <c r="E16" s="167" t="s">
        <v>362</v>
      </c>
      <c r="F16" s="165" t="s">
        <v>305</v>
      </c>
      <c r="G16" s="165" t="s">
        <v>334</v>
      </c>
      <c r="H16" s="167" t="s">
        <v>349</v>
      </c>
      <c r="I16" s="168" t="s">
        <v>213</v>
      </c>
      <c r="J16" s="169" t="s">
        <v>363</v>
      </c>
      <c r="K16" s="171" t="s">
        <v>365</v>
      </c>
      <c r="L16" s="149" t="s">
        <v>186</v>
      </c>
      <c r="M16" s="165" t="s">
        <v>366</v>
      </c>
    </row>
    <row r="17" spans="1:13" s="169" customFormat="1" ht="15.75" x14ac:dyDescent="0.25">
      <c r="A17" s="164">
        <v>41542</v>
      </c>
      <c r="B17" s="165" t="s">
        <v>371</v>
      </c>
      <c r="C17" s="143" t="s">
        <v>182</v>
      </c>
      <c r="D17" s="166">
        <v>28627</v>
      </c>
      <c r="E17" s="167" t="s">
        <v>374</v>
      </c>
      <c r="F17" s="165" t="s">
        <v>305</v>
      </c>
      <c r="G17" s="165" t="s">
        <v>10</v>
      </c>
      <c r="H17" s="167" t="s">
        <v>349</v>
      </c>
      <c r="I17" s="168" t="s">
        <v>213</v>
      </c>
      <c r="J17" s="169" t="s">
        <v>379</v>
      </c>
      <c r="K17" s="171" t="s">
        <v>380</v>
      </c>
      <c r="L17" s="149" t="s">
        <v>182</v>
      </c>
      <c r="M17" s="164">
        <v>30883</v>
      </c>
    </row>
    <row r="18" spans="1:13" s="169" customFormat="1" ht="15.75" x14ac:dyDescent="0.25">
      <c r="A18" s="164">
        <v>41548</v>
      </c>
      <c r="B18" s="167" t="s">
        <v>372</v>
      </c>
      <c r="C18" s="143" t="s">
        <v>182</v>
      </c>
      <c r="D18" s="166">
        <v>40887</v>
      </c>
      <c r="E18" s="169" t="s">
        <v>375</v>
      </c>
      <c r="F18" s="165" t="s">
        <v>305</v>
      </c>
      <c r="G18" s="165" t="s">
        <v>378</v>
      </c>
      <c r="H18" s="167" t="s">
        <v>367</v>
      </c>
      <c r="I18" s="168" t="s">
        <v>215</v>
      </c>
      <c r="J18" s="169" t="s">
        <v>381</v>
      </c>
      <c r="K18" s="171" t="s">
        <v>382</v>
      </c>
      <c r="L18" s="149" t="s">
        <v>250</v>
      </c>
      <c r="M18" s="164">
        <v>31965</v>
      </c>
    </row>
    <row r="19" spans="1:13" s="169" customFormat="1" ht="15.75" x14ac:dyDescent="0.25">
      <c r="A19" s="164">
        <v>41549</v>
      </c>
      <c r="B19" s="165" t="s">
        <v>373</v>
      </c>
      <c r="C19" s="143" t="s">
        <v>250</v>
      </c>
      <c r="D19" s="166">
        <v>29535</v>
      </c>
      <c r="E19" s="167" t="s">
        <v>376</v>
      </c>
      <c r="F19" s="165" t="s">
        <v>305</v>
      </c>
      <c r="G19" s="165" t="s">
        <v>62</v>
      </c>
      <c r="H19" s="167" t="s">
        <v>349</v>
      </c>
      <c r="I19" s="168" t="s">
        <v>213</v>
      </c>
      <c r="J19" s="169" t="s">
        <v>377</v>
      </c>
      <c r="K19" s="171" t="s">
        <v>383</v>
      </c>
      <c r="L19" s="149" t="s">
        <v>182</v>
      </c>
      <c r="M19" s="164">
        <v>33175</v>
      </c>
    </row>
    <row r="20" spans="1:13" s="169" customFormat="1" ht="15.75" x14ac:dyDescent="0.25">
      <c r="A20" s="164">
        <v>41566</v>
      </c>
      <c r="B20" s="167" t="s">
        <v>384</v>
      </c>
      <c r="C20" s="143" t="s">
        <v>182</v>
      </c>
      <c r="D20" s="173">
        <v>21938</v>
      </c>
      <c r="E20" s="169" t="s">
        <v>386</v>
      </c>
      <c r="F20" s="165" t="s">
        <v>305</v>
      </c>
      <c r="G20" s="165" t="s">
        <v>10</v>
      </c>
      <c r="H20" s="167" t="s">
        <v>349</v>
      </c>
      <c r="I20" s="174" t="s">
        <v>213</v>
      </c>
      <c r="J20" s="169" t="s">
        <v>387</v>
      </c>
      <c r="K20" s="171" t="s">
        <v>389</v>
      </c>
      <c r="L20" s="149" t="s">
        <v>390</v>
      </c>
      <c r="M20" s="164">
        <v>24959</v>
      </c>
    </row>
    <row r="21" spans="1:13" s="169" customFormat="1" ht="15.75" x14ac:dyDescent="0.25">
      <c r="A21" s="164"/>
      <c r="B21" s="165" t="s">
        <v>385</v>
      </c>
      <c r="C21" s="143" t="s">
        <v>250</v>
      </c>
      <c r="D21" s="173">
        <v>26217</v>
      </c>
      <c r="E21" s="167" t="s">
        <v>386</v>
      </c>
      <c r="F21" s="165" t="s">
        <v>305</v>
      </c>
      <c r="G21" s="165" t="s">
        <v>10</v>
      </c>
      <c r="H21" s="167" t="s">
        <v>349</v>
      </c>
      <c r="I21" s="168" t="s">
        <v>213</v>
      </c>
      <c r="J21" s="169" t="s">
        <v>388</v>
      </c>
      <c r="K21" s="171" t="s">
        <v>389</v>
      </c>
      <c r="L21" s="149" t="s">
        <v>390</v>
      </c>
      <c r="M21" s="164">
        <v>24959</v>
      </c>
    </row>
    <row r="22" spans="1:13" s="169" customFormat="1" ht="15.75" x14ac:dyDescent="0.25">
      <c r="A22" s="164">
        <v>41588</v>
      </c>
      <c r="B22" s="165" t="s">
        <v>391</v>
      </c>
      <c r="C22" s="143" t="s">
        <v>182</v>
      </c>
      <c r="D22" s="175">
        <v>31219</v>
      </c>
      <c r="E22" s="167" t="s">
        <v>394</v>
      </c>
      <c r="F22" s="165" t="s">
        <v>305</v>
      </c>
      <c r="G22" s="165" t="s">
        <v>10</v>
      </c>
      <c r="H22" s="158" t="s">
        <v>350</v>
      </c>
      <c r="I22" s="168" t="s">
        <v>311</v>
      </c>
      <c r="J22" s="169" t="s">
        <v>397</v>
      </c>
      <c r="K22" s="152" t="s">
        <v>370</v>
      </c>
      <c r="L22" s="149" t="s">
        <v>182</v>
      </c>
      <c r="M22" s="149"/>
    </row>
    <row r="23" spans="1:13" s="169" customFormat="1" ht="15.75" x14ac:dyDescent="0.25">
      <c r="A23" s="164">
        <v>41598</v>
      </c>
      <c r="B23" s="165" t="s">
        <v>392</v>
      </c>
      <c r="C23" s="143" t="s">
        <v>390</v>
      </c>
      <c r="D23" s="175">
        <v>25457</v>
      </c>
      <c r="E23" s="167" t="s">
        <v>395</v>
      </c>
      <c r="F23" s="165" t="s">
        <v>305</v>
      </c>
      <c r="G23" s="165" t="s">
        <v>393</v>
      </c>
      <c r="H23" s="158" t="s">
        <v>350</v>
      </c>
      <c r="I23" s="168" t="s">
        <v>215</v>
      </c>
      <c r="J23" s="169" t="s">
        <v>396</v>
      </c>
      <c r="K23" s="152" t="s">
        <v>370</v>
      </c>
      <c r="L23" s="149" t="s">
        <v>182</v>
      </c>
      <c r="M23" s="149"/>
    </row>
    <row r="24" spans="1:13" s="169" customFormat="1" ht="15.75" x14ac:dyDescent="0.25">
      <c r="A24" s="164">
        <v>41611</v>
      </c>
      <c r="B24" s="165" t="s">
        <v>398</v>
      </c>
      <c r="C24" s="143" t="s">
        <v>182</v>
      </c>
      <c r="D24" s="175">
        <v>34225</v>
      </c>
      <c r="E24" s="167" t="s">
        <v>400</v>
      </c>
      <c r="F24" s="165" t="s">
        <v>305</v>
      </c>
      <c r="G24" s="165" t="s">
        <v>403</v>
      </c>
      <c r="H24" s="157" t="s">
        <v>349</v>
      </c>
      <c r="I24" s="168" t="s">
        <v>402</v>
      </c>
      <c r="J24" s="169" t="s">
        <v>401</v>
      </c>
      <c r="K24" s="152" t="s">
        <v>370</v>
      </c>
      <c r="L24" s="149" t="s">
        <v>182</v>
      </c>
      <c r="M24" s="149"/>
    </row>
    <row r="25" spans="1:13" s="169" customFormat="1" ht="15.75" x14ac:dyDescent="0.25">
      <c r="A25" s="164">
        <v>41613</v>
      </c>
      <c r="B25" s="165" t="s">
        <v>399</v>
      </c>
      <c r="C25" s="143" t="s">
        <v>182</v>
      </c>
      <c r="D25" s="175">
        <v>32520</v>
      </c>
      <c r="E25" s="167" t="s">
        <v>404</v>
      </c>
      <c r="F25" s="165" t="s">
        <v>305</v>
      </c>
      <c r="G25" s="165" t="s">
        <v>405</v>
      </c>
      <c r="H25" s="158" t="s">
        <v>350</v>
      </c>
      <c r="I25" s="168" t="s">
        <v>215</v>
      </c>
      <c r="J25" s="169" t="s">
        <v>406</v>
      </c>
      <c r="K25" s="152" t="s">
        <v>30</v>
      </c>
      <c r="L25" s="149" t="s">
        <v>182</v>
      </c>
      <c r="M25" s="149"/>
    </row>
    <row r="26" spans="1:13" s="169" customFormat="1" ht="15.75" x14ac:dyDescent="0.25">
      <c r="A26" s="164">
        <v>41615</v>
      </c>
      <c r="B26" s="165" t="s">
        <v>414</v>
      </c>
      <c r="C26" s="143" t="s">
        <v>390</v>
      </c>
      <c r="D26" s="175">
        <v>26545</v>
      </c>
      <c r="E26" s="167" t="s">
        <v>408</v>
      </c>
      <c r="F26" s="165" t="s">
        <v>305</v>
      </c>
      <c r="G26" s="165" t="s">
        <v>13</v>
      </c>
      <c r="H26" s="158" t="s">
        <v>350</v>
      </c>
      <c r="I26" s="168" t="s">
        <v>410</v>
      </c>
      <c r="J26" s="169" t="s">
        <v>407</v>
      </c>
      <c r="K26" s="152" t="s">
        <v>30</v>
      </c>
      <c r="L26" s="149" t="s">
        <v>182</v>
      </c>
      <c r="M26" s="149"/>
    </row>
    <row r="27" spans="1:13" s="169" customFormat="1" ht="47.25" x14ac:dyDescent="0.25">
      <c r="A27" s="164">
        <v>41616</v>
      </c>
      <c r="B27" s="165" t="s">
        <v>409</v>
      </c>
      <c r="C27" s="143" t="s">
        <v>186</v>
      </c>
      <c r="D27" s="175">
        <v>20843</v>
      </c>
      <c r="E27" s="167" t="s">
        <v>411</v>
      </c>
      <c r="F27" s="165" t="s">
        <v>305</v>
      </c>
      <c r="G27" s="165" t="s">
        <v>13</v>
      </c>
      <c r="H27" s="157" t="s">
        <v>349</v>
      </c>
      <c r="I27" s="168" t="s">
        <v>215</v>
      </c>
      <c r="J27" s="169" t="s">
        <v>417</v>
      </c>
      <c r="K27" s="152" t="s">
        <v>425</v>
      </c>
      <c r="L27" s="149" t="s">
        <v>426</v>
      </c>
      <c r="M27" s="149" t="s">
        <v>427</v>
      </c>
    </row>
    <row r="28" spans="1:13" s="169" customFormat="1" ht="15.75" x14ac:dyDescent="0.25">
      <c r="A28" s="164">
        <v>41621</v>
      </c>
      <c r="B28" s="165" t="s">
        <v>420</v>
      </c>
      <c r="C28" s="143" t="s">
        <v>421</v>
      </c>
      <c r="D28" s="175">
        <v>26608</v>
      </c>
      <c r="E28" s="167" t="s">
        <v>422</v>
      </c>
      <c r="F28" s="165" t="s">
        <v>305</v>
      </c>
      <c r="G28" s="165" t="s">
        <v>62</v>
      </c>
      <c r="H28" s="157" t="s">
        <v>349</v>
      </c>
      <c r="I28" s="168" t="s">
        <v>215</v>
      </c>
      <c r="J28" s="169" t="s">
        <v>423</v>
      </c>
      <c r="K28" s="152" t="s">
        <v>424</v>
      </c>
      <c r="L28" s="149" t="s">
        <v>421</v>
      </c>
      <c r="M28" s="176">
        <v>40583</v>
      </c>
    </row>
    <row r="29" spans="1:13" s="169" customFormat="1" ht="15.75" x14ac:dyDescent="0.25">
      <c r="A29" s="164">
        <v>41623</v>
      </c>
      <c r="B29" s="165" t="s">
        <v>415</v>
      </c>
      <c r="C29" s="143" t="s">
        <v>250</v>
      </c>
      <c r="D29" s="166">
        <v>33232</v>
      </c>
      <c r="E29" s="167" t="s">
        <v>416</v>
      </c>
      <c r="F29" s="165" t="s">
        <v>305</v>
      </c>
      <c r="G29" s="165" t="s">
        <v>13</v>
      </c>
      <c r="H29" s="167" t="s">
        <v>349</v>
      </c>
      <c r="I29" s="168" t="s">
        <v>215</v>
      </c>
      <c r="J29" s="169" t="s">
        <v>418</v>
      </c>
      <c r="K29" s="171" t="s">
        <v>419</v>
      </c>
      <c r="L29" s="149" t="s">
        <v>182</v>
      </c>
      <c r="M29" s="164">
        <v>28753</v>
      </c>
    </row>
    <row r="30" spans="1:13" s="169" customFormat="1" ht="15.75" x14ac:dyDescent="0.25">
      <c r="A30" s="165"/>
      <c r="B30" s="165"/>
      <c r="C30" s="143"/>
      <c r="D30" s="167"/>
      <c r="E30" s="167"/>
      <c r="F30" s="165"/>
      <c r="G30" s="165"/>
      <c r="H30" s="167"/>
      <c r="I30" s="168"/>
      <c r="K30" s="171"/>
      <c r="L30" s="149"/>
      <c r="M30" s="165"/>
    </row>
    <row r="31" spans="1:13" s="169" customFormat="1" ht="15.75" x14ac:dyDescent="0.25">
      <c r="A31" s="165"/>
      <c r="B31" s="165"/>
      <c r="C31" s="143"/>
      <c r="D31" s="167"/>
      <c r="E31" s="167"/>
      <c r="F31" s="165"/>
      <c r="G31" s="165"/>
      <c r="H31" s="167"/>
      <c r="I31" s="168"/>
      <c r="K31" s="171"/>
      <c r="L31" s="149"/>
      <c r="M31" s="165"/>
    </row>
    <row r="32" spans="1:13" s="169" customFormat="1" ht="15.75" x14ac:dyDescent="0.25">
      <c r="A32" s="165"/>
      <c r="B32" s="165"/>
      <c r="C32" s="143"/>
      <c r="D32" s="167"/>
      <c r="E32" s="167"/>
      <c r="F32" s="165"/>
      <c r="G32" s="165"/>
      <c r="H32" s="167"/>
      <c r="I32" s="168"/>
      <c r="K32" s="171"/>
      <c r="L32" s="149"/>
      <c r="M32" s="165"/>
    </row>
    <row r="33" spans="1:13" s="169" customFormat="1" ht="15.75" x14ac:dyDescent="0.25">
      <c r="A33" s="165"/>
      <c r="B33" s="165"/>
      <c r="C33" s="143"/>
      <c r="D33" s="167"/>
      <c r="E33" s="167"/>
      <c r="F33" s="165"/>
      <c r="G33" s="165"/>
      <c r="H33" s="167"/>
      <c r="I33" s="168"/>
      <c r="K33" s="171"/>
      <c r="L33" s="149"/>
      <c r="M33" s="165"/>
    </row>
    <row r="34" spans="1:13" s="169" customFormat="1" ht="15.75" x14ac:dyDescent="0.25">
      <c r="A34" s="165"/>
      <c r="B34" s="165"/>
      <c r="C34" s="143"/>
      <c r="D34" s="167"/>
      <c r="E34" s="167"/>
      <c r="F34" s="165"/>
      <c r="G34" s="165"/>
      <c r="H34" s="167"/>
      <c r="I34" s="168"/>
      <c r="K34" s="171"/>
      <c r="L34" s="149"/>
      <c r="M34" s="165"/>
    </row>
    <row r="35" spans="1:13" s="169" customFormat="1" ht="15.75" x14ac:dyDescent="0.25">
      <c r="A35" s="165"/>
      <c r="B35" s="165"/>
      <c r="C35" s="143"/>
      <c r="D35" s="167"/>
      <c r="E35" s="167"/>
      <c r="F35" s="165"/>
      <c r="G35" s="165"/>
      <c r="H35" s="167"/>
      <c r="I35" s="168"/>
      <c r="K35" s="171"/>
      <c r="L35" s="149"/>
      <c r="M35" s="165"/>
    </row>
    <row r="36" spans="1:13" s="169" customFormat="1" ht="15.75" x14ac:dyDescent="0.25">
      <c r="A36" s="165"/>
      <c r="B36" s="165"/>
      <c r="C36" s="143"/>
      <c r="D36" s="167"/>
      <c r="E36" s="167"/>
      <c r="F36" s="165"/>
      <c r="G36" s="165"/>
      <c r="H36" s="167"/>
      <c r="I36" s="168"/>
      <c r="K36" s="171"/>
      <c r="L36" s="149"/>
      <c r="M36" s="165"/>
    </row>
    <row r="37" spans="1:13" s="169" customFormat="1" ht="15.75" x14ac:dyDescent="0.25">
      <c r="A37" s="165"/>
      <c r="B37" s="165"/>
      <c r="C37" s="143"/>
      <c r="D37" s="167"/>
      <c r="E37" s="167"/>
      <c r="F37" s="165"/>
      <c r="G37" s="165"/>
      <c r="H37" s="167"/>
      <c r="I37" s="168"/>
      <c r="K37" s="171"/>
      <c r="L37" s="149"/>
      <c r="M37" s="165"/>
    </row>
    <row r="38" spans="1:13" s="169" customFormat="1" ht="15.75" x14ac:dyDescent="0.25">
      <c r="A38" s="165"/>
      <c r="B38" s="165"/>
      <c r="C38" s="143"/>
      <c r="D38" s="167"/>
      <c r="E38" s="167"/>
      <c r="F38" s="165"/>
      <c r="G38" s="165"/>
      <c r="H38" s="167"/>
      <c r="I38" s="168"/>
      <c r="K38" s="171"/>
      <c r="L38" s="149"/>
      <c r="M38" s="165"/>
    </row>
  </sheetData>
  <phoneticPr fontId="12" type="noConversion"/>
  <printOptions gridLines="1"/>
  <pageMargins left="0.7" right="0.7" top="1.5" bottom="0.75" header="0.3" footer="0.3"/>
  <pageSetup paperSize="5" scale="59" fitToHeight="0" orientation="landscape" copies="3" r:id="rId1"/>
  <headerFooter>
    <oddHeader>&amp;L&amp;G&amp;C&amp;"Times New Roman,Bold"&amp;16 
2013 Homicide Cases</oddHeader>
    <oddFooter>&amp;C&amp;P of &amp;N&amp;R&amp;D  &amp;T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E5" sqref="E5"/>
    </sheetView>
  </sheetViews>
  <sheetFormatPr defaultColWidth="8.85546875" defaultRowHeight="15" x14ac:dyDescent="0.25"/>
  <cols>
    <col min="1" max="1" width="11.28515625" style="9" customWidth="1"/>
    <col min="2" max="2" width="18.5703125" style="7" bestFit="1" customWidth="1"/>
    <col min="3" max="3" width="11.28515625" style="7" bestFit="1" customWidth="1"/>
    <col min="4" max="4" width="5.7109375" style="1" bestFit="1" customWidth="1"/>
    <col min="5" max="5" width="11" bestFit="1" customWidth="1"/>
    <col min="6" max="6" width="6" style="9" bestFit="1" customWidth="1"/>
    <col min="7" max="7" width="11" style="9" customWidth="1"/>
    <col min="8" max="8" width="7" style="1" customWidth="1"/>
    <col min="9" max="9" width="18.42578125" style="2" bestFit="1" customWidth="1"/>
    <col min="10" max="10" width="23.7109375" bestFit="1" customWidth="1"/>
    <col min="11" max="11" width="20.7109375" style="7" bestFit="1" customWidth="1"/>
    <col min="12" max="12" width="11.28515625" style="7" bestFit="1" customWidth="1"/>
    <col min="13" max="13" width="6.28515625" style="1" bestFit="1" customWidth="1"/>
  </cols>
  <sheetData>
    <row r="1" spans="1:13" s="20" customFormat="1" ht="23.25" customHeight="1" x14ac:dyDescent="0.25">
      <c r="A1" s="17" t="s">
        <v>0</v>
      </c>
      <c r="B1" s="17" t="s">
        <v>1</v>
      </c>
      <c r="C1" s="17" t="s">
        <v>210</v>
      </c>
      <c r="D1" s="16" t="s">
        <v>2</v>
      </c>
      <c r="E1" s="16" t="s">
        <v>3</v>
      </c>
      <c r="F1" s="18" t="s">
        <v>4</v>
      </c>
      <c r="G1" s="18" t="s">
        <v>9</v>
      </c>
      <c r="H1" s="16" t="s">
        <v>41</v>
      </c>
      <c r="I1" s="19" t="s">
        <v>5</v>
      </c>
      <c r="J1" s="16" t="s">
        <v>6</v>
      </c>
      <c r="K1" s="17" t="s">
        <v>154</v>
      </c>
      <c r="L1" s="17"/>
      <c r="M1" s="16" t="s">
        <v>2</v>
      </c>
    </row>
    <row r="2" spans="1:13" ht="15.75" x14ac:dyDescent="0.25">
      <c r="A2" s="51">
        <v>40920</v>
      </c>
      <c r="B2" s="6" t="s">
        <v>530</v>
      </c>
      <c r="C2" s="51">
        <v>22750</v>
      </c>
      <c r="D2" s="66" t="s">
        <v>182</v>
      </c>
      <c r="E2" s="3" t="s">
        <v>12</v>
      </c>
      <c r="F2" s="8" t="s">
        <v>7</v>
      </c>
      <c r="G2" s="8" t="s">
        <v>13</v>
      </c>
      <c r="H2" s="4" t="s">
        <v>211</v>
      </c>
      <c r="I2" s="5" t="s">
        <v>8</v>
      </c>
      <c r="J2" s="3" t="s">
        <v>14</v>
      </c>
      <c r="K2" s="6" t="s">
        <v>15</v>
      </c>
      <c r="L2" s="8"/>
      <c r="M2" s="66"/>
    </row>
    <row r="3" spans="1:13" ht="15.75" x14ac:dyDescent="0.25">
      <c r="A3" s="51">
        <v>40937</v>
      </c>
      <c r="B3" s="6" t="s">
        <v>531</v>
      </c>
      <c r="C3" s="51">
        <v>30353</v>
      </c>
      <c r="D3" s="66" t="s">
        <v>186</v>
      </c>
      <c r="E3" s="3" t="s">
        <v>17</v>
      </c>
      <c r="F3" s="8" t="s">
        <v>7</v>
      </c>
      <c r="G3" s="8" t="s">
        <v>18</v>
      </c>
      <c r="H3" s="4" t="s">
        <v>150</v>
      </c>
      <c r="I3" s="5" t="s">
        <v>8</v>
      </c>
      <c r="J3" s="3" t="s">
        <v>19</v>
      </c>
      <c r="K3" s="6" t="s">
        <v>20</v>
      </c>
      <c r="L3" s="8"/>
      <c r="M3" s="66"/>
    </row>
    <row r="4" spans="1:13" ht="15.75" x14ac:dyDescent="0.25">
      <c r="A4" s="51">
        <v>40961</v>
      </c>
      <c r="B4" s="6" t="s">
        <v>532</v>
      </c>
      <c r="C4" s="51">
        <v>20790</v>
      </c>
      <c r="D4" s="66" t="s">
        <v>186</v>
      </c>
      <c r="E4" s="3" t="s">
        <v>22</v>
      </c>
      <c r="F4" s="8" t="s">
        <v>7</v>
      </c>
      <c r="G4" s="8" t="s">
        <v>18</v>
      </c>
      <c r="H4" s="4" t="s">
        <v>211</v>
      </c>
      <c r="I4" s="5" t="s">
        <v>8</v>
      </c>
      <c r="J4" s="3" t="s">
        <v>23</v>
      </c>
      <c r="K4" s="6" t="s">
        <v>544</v>
      </c>
      <c r="L4" s="51">
        <v>27756</v>
      </c>
      <c r="M4" s="66"/>
    </row>
    <row r="5" spans="1:13" ht="15.75" x14ac:dyDescent="0.25">
      <c r="A5" s="51">
        <v>40961</v>
      </c>
      <c r="B5" s="6" t="s">
        <v>533</v>
      </c>
      <c r="C5" s="51">
        <v>32192</v>
      </c>
      <c r="D5" s="66" t="s">
        <v>182</v>
      </c>
      <c r="E5" s="3" t="s">
        <v>24</v>
      </c>
      <c r="F5" s="8" t="s">
        <v>7</v>
      </c>
      <c r="G5" s="8" t="s">
        <v>10</v>
      </c>
      <c r="H5" s="4" t="s">
        <v>211</v>
      </c>
      <c r="I5" s="5" t="s">
        <v>8</v>
      </c>
      <c r="J5" s="3" t="s">
        <v>25</v>
      </c>
      <c r="K5" s="6" t="s">
        <v>545</v>
      </c>
      <c r="L5" s="51">
        <v>31488</v>
      </c>
      <c r="M5" s="66"/>
    </row>
    <row r="6" spans="1:13" ht="31.5" x14ac:dyDescent="0.25">
      <c r="A6" s="51">
        <v>40993</v>
      </c>
      <c r="B6" s="6" t="s">
        <v>529</v>
      </c>
      <c r="C6" s="51">
        <v>31492</v>
      </c>
      <c r="D6" s="66" t="s">
        <v>250</v>
      </c>
      <c r="E6" s="3" t="s">
        <v>27</v>
      </c>
      <c r="F6" s="8" t="s">
        <v>7</v>
      </c>
      <c r="G6" s="8" t="s">
        <v>28</v>
      </c>
      <c r="H6" s="4" t="s">
        <v>150</v>
      </c>
      <c r="I6" s="5" t="s">
        <v>8</v>
      </c>
      <c r="J6" s="3" t="s">
        <v>29</v>
      </c>
      <c r="K6" s="6" t="s">
        <v>20</v>
      </c>
      <c r="L6" s="8"/>
      <c r="M6" s="66"/>
    </row>
    <row r="7" spans="1:13" ht="31.5" x14ac:dyDescent="0.25">
      <c r="A7" s="51">
        <v>41011</v>
      </c>
      <c r="B7" s="6" t="s">
        <v>527</v>
      </c>
      <c r="C7" s="8"/>
      <c r="D7" s="66" t="s">
        <v>184</v>
      </c>
      <c r="E7" s="3" t="s">
        <v>34</v>
      </c>
      <c r="F7" s="8" t="s">
        <v>7</v>
      </c>
      <c r="G7" s="8" t="s">
        <v>35</v>
      </c>
      <c r="H7" s="4" t="s">
        <v>150</v>
      </c>
      <c r="I7" s="5" t="s">
        <v>8</v>
      </c>
      <c r="J7" s="3" t="s">
        <v>36</v>
      </c>
      <c r="K7" s="6" t="s">
        <v>18</v>
      </c>
      <c r="L7" s="8"/>
      <c r="M7" s="66"/>
    </row>
    <row r="8" spans="1:13" ht="31.5" x14ac:dyDescent="0.25">
      <c r="A8" s="51">
        <v>41011</v>
      </c>
      <c r="B8" s="6" t="s">
        <v>528</v>
      </c>
      <c r="C8" s="8"/>
      <c r="D8" s="66" t="s">
        <v>184</v>
      </c>
      <c r="E8" s="3" t="s">
        <v>34</v>
      </c>
      <c r="F8" s="8" t="s">
        <v>7</v>
      </c>
      <c r="G8" s="8" t="s">
        <v>35</v>
      </c>
      <c r="H8" s="4" t="s">
        <v>150</v>
      </c>
      <c r="I8" s="5" t="s">
        <v>8</v>
      </c>
      <c r="J8" s="3" t="s">
        <v>36</v>
      </c>
      <c r="K8" s="6" t="s">
        <v>18</v>
      </c>
      <c r="L8" s="8"/>
      <c r="M8" s="66"/>
    </row>
    <row r="9" spans="1:13" ht="15.75" x14ac:dyDescent="0.25">
      <c r="A9" s="51">
        <v>41029</v>
      </c>
      <c r="B9" s="6" t="s">
        <v>534</v>
      </c>
      <c r="C9" s="8"/>
      <c r="D9" s="66" t="s">
        <v>182</v>
      </c>
      <c r="E9" s="3" t="s">
        <v>37</v>
      </c>
      <c r="F9" s="8" t="s">
        <v>7</v>
      </c>
      <c r="G9" s="8" t="s">
        <v>13</v>
      </c>
      <c r="H9" s="4" t="s">
        <v>150</v>
      </c>
      <c r="I9" s="5" t="s">
        <v>8</v>
      </c>
      <c r="J9" s="3" t="s">
        <v>38</v>
      </c>
      <c r="K9" s="6" t="s">
        <v>18</v>
      </c>
      <c r="L9" s="8"/>
      <c r="M9" s="66"/>
    </row>
    <row r="10" spans="1:13" ht="15.75" x14ac:dyDescent="0.25">
      <c r="A10" s="51">
        <v>41029</v>
      </c>
      <c r="B10" s="6" t="s">
        <v>535</v>
      </c>
      <c r="C10" s="8"/>
      <c r="D10" s="66" t="s">
        <v>250</v>
      </c>
      <c r="E10" s="3" t="s">
        <v>37</v>
      </c>
      <c r="F10" s="8" t="s">
        <v>7</v>
      </c>
      <c r="G10" s="8" t="s">
        <v>13</v>
      </c>
      <c r="H10" s="4" t="s">
        <v>150</v>
      </c>
      <c r="I10" s="5" t="s">
        <v>8</v>
      </c>
      <c r="J10" s="3" t="s">
        <v>38</v>
      </c>
      <c r="K10" s="6" t="s">
        <v>18</v>
      </c>
      <c r="L10" s="8"/>
      <c r="M10" s="66"/>
    </row>
    <row r="11" spans="1:13" s="3" customFormat="1" ht="31.5" x14ac:dyDescent="0.25">
      <c r="A11" s="51">
        <v>41054</v>
      </c>
      <c r="B11" s="6" t="s">
        <v>151</v>
      </c>
      <c r="C11" s="8"/>
      <c r="D11" s="66" t="s">
        <v>182</v>
      </c>
      <c r="E11" s="3" t="s">
        <v>152</v>
      </c>
      <c r="F11" s="8" t="s">
        <v>7</v>
      </c>
      <c r="G11" s="8" t="s">
        <v>31</v>
      </c>
      <c r="H11" s="4" t="s">
        <v>211</v>
      </c>
      <c r="I11" s="5" t="s">
        <v>8</v>
      </c>
      <c r="J11" s="3" t="s">
        <v>153</v>
      </c>
      <c r="K11" s="6" t="s">
        <v>546</v>
      </c>
      <c r="L11" s="51">
        <v>31146</v>
      </c>
      <c r="M11" s="66"/>
    </row>
    <row r="12" spans="1:13" s="3" customFormat="1" ht="31.5" x14ac:dyDescent="0.25">
      <c r="A12" s="51">
        <v>41103</v>
      </c>
      <c r="B12" s="6" t="s">
        <v>155</v>
      </c>
      <c r="C12" s="8"/>
      <c r="D12" s="66" t="s">
        <v>186</v>
      </c>
      <c r="E12" s="3" t="s">
        <v>156</v>
      </c>
      <c r="F12" s="8" t="s">
        <v>7</v>
      </c>
      <c r="G12" s="8" t="s">
        <v>157</v>
      </c>
      <c r="H12" s="4" t="s">
        <v>211</v>
      </c>
      <c r="I12" s="5" t="s">
        <v>21</v>
      </c>
      <c r="J12" s="3" t="s">
        <v>158</v>
      </c>
      <c r="K12" s="6" t="s">
        <v>547</v>
      </c>
      <c r="L12" s="51">
        <v>25582</v>
      </c>
      <c r="M12" s="66"/>
    </row>
    <row r="13" spans="1:13" s="3" customFormat="1" ht="31.5" x14ac:dyDescent="0.25">
      <c r="A13" s="51" t="s">
        <v>165</v>
      </c>
      <c r="B13" s="6" t="s">
        <v>162</v>
      </c>
      <c r="C13" s="8"/>
      <c r="D13" s="66" t="s">
        <v>186</v>
      </c>
      <c r="E13" s="3" t="s">
        <v>164</v>
      </c>
      <c r="F13" s="8" t="s">
        <v>7</v>
      </c>
      <c r="G13" s="8" t="s">
        <v>13</v>
      </c>
      <c r="H13" s="4" t="s">
        <v>211</v>
      </c>
      <c r="I13" s="5" t="s">
        <v>8</v>
      </c>
      <c r="J13" s="3" t="s">
        <v>163</v>
      </c>
      <c r="K13" s="6" t="s">
        <v>548</v>
      </c>
      <c r="L13" s="51" t="s">
        <v>549</v>
      </c>
      <c r="M13" s="66"/>
    </row>
    <row r="14" spans="1:13" s="3" customFormat="1" ht="15.75" x14ac:dyDescent="0.25">
      <c r="A14" s="51">
        <v>41137</v>
      </c>
      <c r="B14" s="6" t="s">
        <v>560</v>
      </c>
      <c r="C14" s="8"/>
      <c r="D14" s="66" t="s">
        <v>186</v>
      </c>
      <c r="E14" s="3" t="s">
        <v>166</v>
      </c>
      <c r="F14" s="8" t="s">
        <v>7</v>
      </c>
      <c r="G14" s="8" t="s">
        <v>10</v>
      </c>
      <c r="H14" s="4" t="s">
        <v>211</v>
      </c>
      <c r="I14" s="5" t="s">
        <v>8</v>
      </c>
      <c r="J14" s="3" t="s">
        <v>167</v>
      </c>
      <c r="K14" s="6" t="s">
        <v>550</v>
      </c>
      <c r="L14" s="51">
        <v>28856</v>
      </c>
      <c r="M14" s="66"/>
    </row>
    <row r="15" spans="1:13" s="3" customFormat="1" ht="15.75" x14ac:dyDescent="0.25">
      <c r="A15" s="51">
        <v>41155</v>
      </c>
      <c r="B15" s="6" t="s">
        <v>536</v>
      </c>
      <c r="C15" s="51">
        <v>29689</v>
      </c>
      <c r="D15" s="66" t="s">
        <v>184</v>
      </c>
      <c r="E15" s="3" t="s">
        <v>160</v>
      </c>
      <c r="F15" s="8" t="s">
        <v>7</v>
      </c>
      <c r="G15" s="8" t="s">
        <v>62</v>
      </c>
      <c r="H15" s="4" t="s">
        <v>211</v>
      </c>
      <c r="I15" s="5" t="s">
        <v>8</v>
      </c>
      <c r="J15" s="3" t="s">
        <v>161</v>
      </c>
      <c r="K15" s="6" t="s">
        <v>551</v>
      </c>
      <c r="L15" s="51">
        <v>26864</v>
      </c>
      <c r="M15" s="66"/>
    </row>
    <row r="16" spans="1:13" s="3" customFormat="1" ht="15.75" x14ac:dyDescent="0.25">
      <c r="A16" s="51">
        <v>41166</v>
      </c>
      <c r="B16" s="6" t="s">
        <v>537</v>
      </c>
      <c r="C16" s="51">
        <v>32291</v>
      </c>
      <c r="D16" s="66" t="s">
        <v>182</v>
      </c>
      <c r="E16" s="3" t="s">
        <v>168</v>
      </c>
      <c r="F16" s="8" t="s">
        <v>7</v>
      </c>
      <c r="G16" s="8" t="s">
        <v>10</v>
      </c>
      <c r="H16" s="4" t="s">
        <v>211</v>
      </c>
      <c r="I16" s="5" t="s">
        <v>8</v>
      </c>
      <c r="J16" s="3" t="s">
        <v>169</v>
      </c>
      <c r="K16" s="6" t="s">
        <v>552</v>
      </c>
      <c r="L16" s="51">
        <v>34422</v>
      </c>
      <c r="M16" s="66" t="s">
        <v>182</v>
      </c>
    </row>
    <row r="17" spans="1:13" s="3" customFormat="1" ht="31.5" x14ac:dyDescent="0.25">
      <c r="A17" s="51">
        <v>41183</v>
      </c>
      <c r="B17" s="6" t="s">
        <v>538</v>
      </c>
      <c r="C17" s="51">
        <v>40725</v>
      </c>
      <c r="D17" s="66" t="s">
        <v>186</v>
      </c>
      <c r="E17" s="3" t="s">
        <v>170</v>
      </c>
      <c r="F17" s="8" t="s">
        <v>7</v>
      </c>
      <c r="G17" s="8" t="s">
        <v>31</v>
      </c>
      <c r="H17" s="4" t="s">
        <v>211</v>
      </c>
      <c r="I17" s="5" t="s">
        <v>21</v>
      </c>
      <c r="J17" s="3" t="s">
        <v>171</v>
      </c>
      <c r="K17" s="6" t="s">
        <v>554</v>
      </c>
      <c r="L17" s="8" t="s">
        <v>555</v>
      </c>
      <c r="M17" s="65" t="s">
        <v>553</v>
      </c>
    </row>
    <row r="18" spans="1:13" s="3" customFormat="1" ht="15.75" x14ac:dyDescent="0.25">
      <c r="A18" s="51">
        <v>41188</v>
      </c>
      <c r="B18" s="6" t="s">
        <v>539</v>
      </c>
      <c r="C18" s="51">
        <v>33860</v>
      </c>
      <c r="D18" s="66" t="s">
        <v>182</v>
      </c>
      <c r="E18" s="3" t="s">
        <v>172</v>
      </c>
      <c r="F18" s="8" t="s">
        <v>7</v>
      </c>
      <c r="G18" s="8" t="s">
        <v>13</v>
      </c>
      <c r="H18" s="4" t="s">
        <v>150</v>
      </c>
      <c r="I18" s="5" t="s">
        <v>8</v>
      </c>
      <c r="J18" s="3" t="s">
        <v>173</v>
      </c>
      <c r="K18" s="6"/>
      <c r="L18" s="8"/>
      <c r="M18" s="66"/>
    </row>
    <row r="19" spans="1:13" s="3" customFormat="1" ht="31.5" x14ac:dyDescent="0.25">
      <c r="A19" s="51">
        <v>41211</v>
      </c>
      <c r="B19" s="6" t="s">
        <v>540</v>
      </c>
      <c r="C19" s="51">
        <v>31660</v>
      </c>
      <c r="D19" s="66" t="s">
        <v>182</v>
      </c>
      <c r="E19" s="3" t="s">
        <v>198</v>
      </c>
      <c r="F19" s="8" t="s">
        <v>7</v>
      </c>
      <c r="G19" s="8" t="s">
        <v>13</v>
      </c>
      <c r="H19" s="4" t="s">
        <v>211</v>
      </c>
      <c r="I19" s="5" t="s">
        <v>8</v>
      </c>
      <c r="J19" s="3" t="s">
        <v>199</v>
      </c>
      <c r="K19" s="6" t="s">
        <v>556</v>
      </c>
      <c r="L19" s="51">
        <v>30802</v>
      </c>
      <c r="M19" s="66"/>
    </row>
    <row r="20" spans="1:13" s="3" customFormat="1" ht="15.75" x14ac:dyDescent="0.25">
      <c r="A20" s="51">
        <v>41230</v>
      </c>
      <c r="B20" s="6" t="s">
        <v>541</v>
      </c>
      <c r="C20" s="51">
        <v>29417</v>
      </c>
      <c r="D20" s="66" t="s">
        <v>186</v>
      </c>
      <c r="E20" s="3" t="s">
        <v>200</v>
      </c>
      <c r="F20" s="8" t="s">
        <v>7</v>
      </c>
      <c r="G20" s="8" t="s">
        <v>10</v>
      </c>
      <c r="H20" s="4" t="s">
        <v>211</v>
      </c>
      <c r="I20" s="5" t="s">
        <v>8</v>
      </c>
      <c r="J20" s="3" t="s">
        <v>201</v>
      </c>
      <c r="K20" s="6" t="s">
        <v>557</v>
      </c>
      <c r="L20" s="51">
        <v>21126</v>
      </c>
      <c r="M20" s="66"/>
    </row>
    <row r="21" spans="1:13" s="3" customFormat="1" ht="15.75" x14ac:dyDescent="0.25">
      <c r="A21" s="51">
        <v>41230</v>
      </c>
      <c r="B21" s="6" t="s">
        <v>542</v>
      </c>
      <c r="C21" s="51">
        <v>19736</v>
      </c>
      <c r="D21" s="66" t="s">
        <v>186</v>
      </c>
      <c r="E21" s="3" t="s">
        <v>202</v>
      </c>
      <c r="F21" s="8" t="s">
        <v>7</v>
      </c>
      <c r="G21" s="8" t="s">
        <v>13</v>
      </c>
      <c r="H21" s="4" t="s">
        <v>211</v>
      </c>
      <c r="I21" s="5" t="s">
        <v>8</v>
      </c>
      <c r="J21" s="3" t="s">
        <v>203</v>
      </c>
      <c r="K21" s="6" t="s">
        <v>558</v>
      </c>
      <c r="L21" s="51">
        <v>23082</v>
      </c>
      <c r="M21" s="66"/>
    </row>
    <row r="22" spans="1:13" s="3" customFormat="1" ht="15.75" x14ac:dyDescent="0.25">
      <c r="A22" s="51">
        <v>41234</v>
      </c>
      <c r="B22" s="6" t="s">
        <v>543</v>
      </c>
      <c r="C22" s="51">
        <v>27054</v>
      </c>
      <c r="D22" s="66" t="s">
        <v>186</v>
      </c>
      <c r="E22" s="3" t="s">
        <v>204</v>
      </c>
      <c r="F22" s="8" t="s">
        <v>7</v>
      </c>
      <c r="G22" s="8" t="s">
        <v>13</v>
      </c>
      <c r="H22" s="4" t="s">
        <v>211</v>
      </c>
      <c r="I22" s="5" t="s">
        <v>8</v>
      </c>
      <c r="J22" s="3" t="s">
        <v>205</v>
      </c>
      <c r="K22" s="6" t="s">
        <v>559</v>
      </c>
      <c r="L22" s="51">
        <v>35171</v>
      </c>
      <c r="M22" s="66"/>
    </row>
    <row r="23" spans="1:13" s="3" customFormat="1" ht="31.5" x14ac:dyDescent="0.25">
      <c r="A23" s="51">
        <v>41246</v>
      </c>
      <c r="B23" s="6" t="s">
        <v>561</v>
      </c>
      <c r="C23" s="51">
        <v>34664</v>
      </c>
      <c r="D23" s="66" t="s">
        <v>182</v>
      </c>
      <c r="E23" s="3" t="s">
        <v>206</v>
      </c>
      <c r="F23" s="8" t="s">
        <v>7</v>
      </c>
      <c r="G23" s="8" t="s">
        <v>28</v>
      </c>
      <c r="H23" s="4" t="s">
        <v>150</v>
      </c>
      <c r="I23" s="5" t="s">
        <v>8</v>
      </c>
      <c r="J23" s="3" t="s">
        <v>207</v>
      </c>
      <c r="K23" s="6"/>
      <c r="L23" s="8"/>
      <c r="M23" s="66"/>
    </row>
    <row r="24" spans="1:13" s="3" customFormat="1" ht="31.5" x14ac:dyDescent="0.25">
      <c r="A24" s="51">
        <v>41254</v>
      </c>
      <c r="B24" s="6" t="s">
        <v>562</v>
      </c>
      <c r="C24" s="8"/>
      <c r="D24" s="66" t="s">
        <v>250</v>
      </c>
      <c r="E24" s="3" t="s">
        <v>208</v>
      </c>
      <c r="F24" s="8" t="s">
        <v>7</v>
      </c>
      <c r="G24" s="8" t="s">
        <v>31</v>
      </c>
      <c r="H24" s="4" t="s">
        <v>150</v>
      </c>
      <c r="I24" s="5" t="s">
        <v>21</v>
      </c>
      <c r="J24" s="3" t="s">
        <v>209</v>
      </c>
      <c r="K24" s="6"/>
      <c r="L24" s="8"/>
      <c r="M24" s="66"/>
    </row>
    <row r="25" spans="1:13" s="3" customFormat="1" ht="15.75" x14ac:dyDescent="0.25">
      <c r="A25" s="8"/>
      <c r="B25" s="6"/>
      <c r="C25" s="6"/>
      <c r="D25" s="4"/>
      <c r="F25" s="8"/>
      <c r="G25" s="8"/>
      <c r="H25" s="4"/>
      <c r="I25" s="5"/>
      <c r="K25" s="6"/>
      <c r="L25" s="6"/>
      <c r="M25" s="4"/>
    </row>
  </sheetData>
  <printOptions gridLines="1"/>
  <pageMargins left="0.7" right="0.7" top="1.5" bottom="0.75" header="0.3" footer="0.3"/>
  <pageSetup paperSize="5" scale="75" orientation="landscape" copies="3" r:id="rId1"/>
  <headerFooter>
    <oddHeader>&amp;L&amp;G&amp;C&amp;"Times New Roman,Bold"&amp;16 
2012 Homicide Cases</oddHeader>
    <oddFooter>&amp;C&amp;P of &amp;N&amp;R&amp;D  &amp;T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I1" sqref="I1"/>
    </sheetView>
  </sheetViews>
  <sheetFormatPr defaultColWidth="8.85546875" defaultRowHeight="15" x14ac:dyDescent="0.25"/>
  <cols>
    <col min="1" max="1" width="11.28515625" style="7" customWidth="1"/>
    <col min="2" max="2" width="22.7109375" style="7" customWidth="1"/>
    <col min="3" max="3" width="4.7109375" style="1" customWidth="1"/>
    <col min="4" max="4" width="10.42578125" customWidth="1"/>
    <col min="5" max="5" width="8.85546875" style="9"/>
    <col min="6" max="6" width="11" style="9" customWidth="1"/>
    <col min="7" max="7" width="15.42578125" style="2" customWidth="1"/>
    <col min="8" max="8" width="23" style="7" customWidth="1"/>
    <col min="9" max="9" width="22.7109375" style="7" customWidth="1"/>
  </cols>
  <sheetData>
    <row r="1" spans="1:9" s="20" customFormat="1" ht="15.75" x14ac:dyDescent="0.25">
      <c r="A1" s="17" t="s">
        <v>0</v>
      </c>
      <c r="B1" s="17" t="s">
        <v>1</v>
      </c>
      <c r="C1" s="16" t="s">
        <v>2</v>
      </c>
      <c r="D1" s="16" t="s">
        <v>3</v>
      </c>
      <c r="E1" s="18" t="s">
        <v>4</v>
      </c>
      <c r="F1" s="18" t="s">
        <v>9</v>
      </c>
      <c r="G1" s="19" t="s">
        <v>5</v>
      </c>
      <c r="H1" s="17" t="s">
        <v>6</v>
      </c>
      <c r="I1" s="17" t="s">
        <v>854</v>
      </c>
    </row>
    <row r="2" spans="1:9" ht="31.5" x14ac:dyDescent="0.25">
      <c r="A2" s="21">
        <v>40549</v>
      </c>
      <c r="B2" s="6" t="s">
        <v>55</v>
      </c>
      <c r="C2" s="4" t="s">
        <v>11</v>
      </c>
      <c r="D2" s="3" t="s">
        <v>56</v>
      </c>
      <c r="E2" s="8" t="s">
        <v>7</v>
      </c>
      <c r="F2" s="8" t="s">
        <v>57</v>
      </c>
      <c r="G2" s="5" t="s">
        <v>8</v>
      </c>
      <c r="H2" s="6" t="s">
        <v>58</v>
      </c>
      <c r="I2" s="6" t="s">
        <v>59</v>
      </c>
    </row>
    <row r="3" spans="1:9" s="27" customFormat="1" ht="31.5" x14ac:dyDescent="0.25">
      <c r="A3" s="28">
        <v>40570</v>
      </c>
      <c r="B3" s="22" t="s">
        <v>60</v>
      </c>
      <c r="C3" s="23" t="s">
        <v>33</v>
      </c>
      <c r="D3" s="24" t="s">
        <v>61</v>
      </c>
      <c r="E3" s="25" t="s">
        <v>7</v>
      </c>
      <c r="F3" s="25" t="s">
        <v>62</v>
      </c>
      <c r="G3" s="26" t="s">
        <v>8</v>
      </c>
      <c r="H3" s="22" t="s">
        <v>63</v>
      </c>
      <c r="I3" s="22" t="s">
        <v>64</v>
      </c>
    </row>
    <row r="4" spans="1:9" s="27" customFormat="1" ht="33" customHeight="1" x14ac:dyDescent="0.25">
      <c r="A4" s="28">
        <v>40570</v>
      </c>
      <c r="B4" s="22" t="s">
        <v>65</v>
      </c>
      <c r="C4" s="23" t="s">
        <v>16</v>
      </c>
      <c r="D4" s="24" t="s">
        <v>61</v>
      </c>
      <c r="E4" s="25" t="s">
        <v>7</v>
      </c>
      <c r="F4" s="25" t="s">
        <v>62</v>
      </c>
      <c r="G4" s="26" t="s">
        <v>8</v>
      </c>
      <c r="H4" s="22" t="s">
        <v>63</v>
      </c>
      <c r="I4" s="22" t="s">
        <v>64</v>
      </c>
    </row>
    <row r="5" spans="1:9" s="27" customFormat="1" ht="63.75" customHeight="1" x14ac:dyDescent="0.25">
      <c r="A5" s="28">
        <v>40579</v>
      </c>
      <c r="B5" s="22" t="s">
        <v>66</v>
      </c>
      <c r="C5" s="23" t="s">
        <v>11</v>
      </c>
      <c r="D5" s="24" t="s">
        <v>67</v>
      </c>
      <c r="E5" s="25" t="s">
        <v>7</v>
      </c>
      <c r="F5" s="25" t="s">
        <v>62</v>
      </c>
      <c r="G5" s="26" t="s">
        <v>8</v>
      </c>
      <c r="H5" s="22" t="s">
        <v>68</v>
      </c>
      <c r="I5" s="22" t="s">
        <v>69</v>
      </c>
    </row>
    <row r="6" spans="1:9" s="27" customFormat="1" ht="31.5" x14ac:dyDescent="0.25">
      <c r="A6" s="28">
        <v>40608</v>
      </c>
      <c r="B6" s="22" t="s">
        <v>70</v>
      </c>
      <c r="C6" s="23" t="s">
        <v>11</v>
      </c>
      <c r="D6" s="24" t="s">
        <v>71</v>
      </c>
      <c r="E6" s="25" t="s">
        <v>7</v>
      </c>
      <c r="F6" s="25" t="s">
        <v>62</v>
      </c>
      <c r="G6" s="26" t="s">
        <v>8</v>
      </c>
      <c r="H6" s="22" t="s">
        <v>72</v>
      </c>
      <c r="I6" s="22" t="s">
        <v>73</v>
      </c>
    </row>
    <row r="7" spans="1:9" s="15" customFormat="1" ht="15.75" x14ac:dyDescent="0.25">
      <c r="A7" s="29">
        <v>40630</v>
      </c>
      <c r="B7" s="10" t="s">
        <v>74</v>
      </c>
      <c r="C7" s="11" t="s">
        <v>16</v>
      </c>
      <c r="D7" s="12" t="s">
        <v>75</v>
      </c>
      <c r="E7" s="13" t="s">
        <v>7</v>
      </c>
      <c r="F7" s="13" t="s">
        <v>76</v>
      </c>
      <c r="G7" s="14" t="s">
        <v>8</v>
      </c>
      <c r="H7" s="10" t="s">
        <v>77</v>
      </c>
      <c r="I7" s="10" t="s">
        <v>78</v>
      </c>
    </row>
    <row r="8" spans="1:9" s="27" customFormat="1" ht="31.5" x14ac:dyDescent="0.25">
      <c r="A8" s="28">
        <v>40635</v>
      </c>
      <c r="B8" s="22" t="s">
        <v>79</v>
      </c>
      <c r="C8" s="23" t="s">
        <v>26</v>
      </c>
      <c r="D8" s="24" t="s">
        <v>80</v>
      </c>
      <c r="E8" s="25" t="s">
        <v>7</v>
      </c>
      <c r="F8" s="25" t="s">
        <v>62</v>
      </c>
      <c r="G8" s="26" t="s">
        <v>8</v>
      </c>
      <c r="H8" s="22" t="s">
        <v>81</v>
      </c>
      <c r="I8" s="22" t="s">
        <v>82</v>
      </c>
    </row>
    <row r="9" spans="1:9" ht="31.5" x14ac:dyDescent="0.25">
      <c r="A9" s="29">
        <v>40635</v>
      </c>
      <c r="B9" s="6" t="s">
        <v>83</v>
      </c>
      <c r="C9" s="4" t="s">
        <v>26</v>
      </c>
      <c r="D9" s="3" t="s">
        <v>84</v>
      </c>
      <c r="E9" s="8" t="s">
        <v>7</v>
      </c>
      <c r="F9" s="8" t="s">
        <v>10</v>
      </c>
      <c r="G9" s="5" t="s">
        <v>8</v>
      </c>
      <c r="H9" s="6" t="s">
        <v>85</v>
      </c>
      <c r="I9" s="6" t="s">
        <v>86</v>
      </c>
    </row>
    <row r="10" spans="1:9" s="27" customFormat="1" ht="31.5" x14ac:dyDescent="0.25">
      <c r="A10" s="28">
        <v>40657</v>
      </c>
      <c r="B10" s="22" t="s">
        <v>87</v>
      </c>
      <c r="C10" s="23" t="s">
        <v>33</v>
      </c>
      <c r="D10" s="24" t="s">
        <v>88</v>
      </c>
      <c r="E10" s="25" t="s">
        <v>7</v>
      </c>
      <c r="F10" s="25" t="s">
        <v>62</v>
      </c>
      <c r="G10" s="26" t="s">
        <v>8</v>
      </c>
      <c r="H10" s="22" t="s">
        <v>89</v>
      </c>
      <c r="I10" s="22" t="s">
        <v>90</v>
      </c>
    </row>
    <row r="11" spans="1:9" s="43" customFormat="1" ht="31.5" x14ac:dyDescent="0.25">
      <c r="A11" s="37">
        <v>40660</v>
      </c>
      <c r="B11" s="38" t="s">
        <v>39</v>
      </c>
      <c r="C11" s="39" t="s">
        <v>11</v>
      </c>
      <c r="D11" s="40" t="s">
        <v>40</v>
      </c>
      <c r="E11" s="41" t="s">
        <v>7</v>
      </c>
      <c r="F11" s="41" t="s">
        <v>18</v>
      </c>
      <c r="G11" s="42" t="s">
        <v>8</v>
      </c>
      <c r="H11" s="38" t="s">
        <v>91</v>
      </c>
      <c r="I11" s="38" t="s">
        <v>43</v>
      </c>
    </row>
    <row r="12" spans="1:9" s="3" customFormat="1" ht="31.5" x14ac:dyDescent="0.25">
      <c r="A12" s="21">
        <v>40663</v>
      </c>
      <c r="B12" s="6" t="s">
        <v>92</v>
      </c>
      <c r="C12" s="4" t="s">
        <v>33</v>
      </c>
      <c r="D12" s="3" t="s">
        <v>93</v>
      </c>
      <c r="E12" s="8" t="s">
        <v>7</v>
      </c>
      <c r="F12" s="8" t="s">
        <v>10</v>
      </c>
      <c r="G12" s="5" t="s">
        <v>8</v>
      </c>
      <c r="H12" s="6" t="s">
        <v>94</v>
      </c>
      <c r="I12" s="6" t="s">
        <v>95</v>
      </c>
    </row>
    <row r="13" spans="1:9" s="3" customFormat="1" ht="31.5" x14ac:dyDescent="0.25">
      <c r="A13" s="21">
        <v>40681</v>
      </c>
      <c r="B13" s="6" t="s">
        <v>96</v>
      </c>
      <c r="C13" s="4" t="s">
        <v>11</v>
      </c>
      <c r="D13" s="3" t="s">
        <v>97</v>
      </c>
      <c r="E13" s="8" t="s">
        <v>7</v>
      </c>
      <c r="F13" s="8" t="s">
        <v>10</v>
      </c>
      <c r="G13" s="5" t="s">
        <v>8</v>
      </c>
      <c r="H13" s="6" t="s">
        <v>98</v>
      </c>
      <c r="I13" s="6" t="s">
        <v>99</v>
      </c>
    </row>
    <row r="14" spans="1:9" s="40" customFormat="1" ht="31.5" x14ac:dyDescent="0.25">
      <c r="A14" s="37">
        <v>40695</v>
      </c>
      <c r="B14" s="38" t="s">
        <v>44</v>
      </c>
      <c r="C14" s="39" t="s">
        <v>11</v>
      </c>
      <c r="D14" s="40" t="s">
        <v>45</v>
      </c>
      <c r="E14" s="41" t="s">
        <v>7</v>
      </c>
      <c r="F14" s="41" t="s">
        <v>18</v>
      </c>
      <c r="G14" s="42" t="s">
        <v>8</v>
      </c>
      <c r="H14" s="38" t="s">
        <v>46</v>
      </c>
      <c r="I14" s="38" t="s">
        <v>100</v>
      </c>
    </row>
    <row r="15" spans="1:9" s="3" customFormat="1" ht="47.25" x14ac:dyDescent="0.25">
      <c r="A15" s="21">
        <v>40699</v>
      </c>
      <c r="B15" s="6" t="s">
        <v>101</v>
      </c>
      <c r="C15" s="4" t="s">
        <v>33</v>
      </c>
      <c r="D15" s="3" t="s">
        <v>102</v>
      </c>
      <c r="E15" s="8" t="s">
        <v>7</v>
      </c>
      <c r="F15" s="8" t="s">
        <v>13</v>
      </c>
      <c r="G15" s="5" t="s">
        <v>8</v>
      </c>
      <c r="H15" s="6" t="s">
        <v>103</v>
      </c>
      <c r="I15" s="6" t="s">
        <v>104</v>
      </c>
    </row>
    <row r="16" spans="1:9" s="3" customFormat="1" ht="47.25" x14ac:dyDescent="0.25">
      <c r="A16" s="21">
        <v>40699</v>
      </c>
      <c r="B16" s="6" t="s">
        <v>105</v>
      </c>
      <c r="C16" s="4" t="s">
        <v>11</v>
      </c>
      <c r="D16" s="3" t="s">
        <v>102</v>
      </c>
      <c r="E16" s="8" t="s">
        <v>7</v>
      </c>
      <c r="F16" s="8" t="s">
        <v>13</v>
      </c>
      <c r="G16" s="5" t="s">
        <v>8</v>
      </c>
      <c r="H16" s="6" t="s">
        <v>103</v>
      </c>
      <c r="I16" s="6" t="s">
        <v>104</v>
      </c>
    </row>
    <row r="17" spans="1:9" s="3" customFormat="1" ht="31.5" x14ac:dyDescent="0.25">
      <c r="A17" s="21">
        <v>40722</v>
      </c>
      <c r="B17" s="6" t="s">
        <v>106</v>
      </c>
      <c r="C17" s="4" t="s">
        <v>16</v>
      </c>
      <c r="D17" s="3" t="s">
        <v>107</v>
      </c>
      <c r="E17" s="8" t="s">
        <v>7</v>
      </c>
      <c r="F17" s="8" t="s">
        <v>18</v>
      </c>
      <c r="G17" s="5" t="s">
        <v>8</v>
      </c>
      <c r="H17" s="6" t="s">
        <v>108</v>
      </c>
      <c r="I17" s="6" t="s">
        <v>109</v>
      </c>
    </row>
    <row r="18" spans="1:9" s="3" customFormat="1" ht="31.5" x14ac:dyDescent="0.25">
      <c r="A18" s="21">
        <v>40732</v>
      </c>
      <c r="B18" s="6" t="s">
        <v>110</v>
      </c>
      <c r="C18" s="4" t="s">
        <v>11</v>
      </c>
      <c r="D18" s="3" t="s">
        <v>111</v>
      </c>
      <c r="E18" s="8" t="s">
        <v>7</v>
      </c>
      <c r="F18" s="8" t="s">
        <v>13</v>
      </c>
      <c r="G18" s="5" t="s">
        <v>8</v>
      </c>
      <c r="H18" s="6" t="s">
        <v>112</v>
      </c>
      <c r="I18" s="6" t="s">
        <v>113</v>
      </c>
    </row>
    <row r="19" spans="1:9" s="3" customFormat="1" ht="31.5" x14ac:dyDescent="0.25">
      <c r="A19" s="29">
        <v>40739</v>
      </c>
      <c r="B19" s="6" t="s">
        <v>114</v>
      </c>
      <c r="C19" s="4" t="s">
        <v>16</v>
      </c>
      <c r="D19" s="3" t="s">
        <v>115</v>
      </c>
      <c r="E19" s="8" t="s">
        <v>7</v>
      </c>
      <c r="F19" s="8" t="s">
        <v>13</v>
      </c>
      <c r="G19" s="5" t="s">
        <v>8</v>
      </c>
      <c r="H19" s="6" t="s">
        <v>116</v>
      </c>
      <c r="I19" s="6" t="s">
        <v>117</v>
      </c>
    </row>
    <row r="20" spans="1:9" s="3" customFormat="1" ht="63" x14ac:dyDescent="0.25">
      <c r="A20" s="21">
        <v>40808</v>
      </c>
      <c r="B20" s="6" t="s">
        <v>118</v>
      </c>
      <c r="C20" s="4" t="s">
        <v>16</v>
      </c>
      <c r="D20" s="3" t="s">
        <v>119</v>
      </c>
      <c r="E20" s="8" t="s">
        <v>7</v>
      </c>
      <c r="F20" s="8" t="s">
        <v>13</v>
      </c>
      <c r="G20" s="5" t="s">
        <v>8</v>
      </c>
      <c r="H20" s="6" t="s">
        <v>120</v>
      </c>
      <c r="I20" s="6" t="s">
        <v>121</v>
      </c>
    </row>
    <row r="21" spans="1:9" s="40" customFormat="1" ht="31.5" x14ac:dyDescent="0.25">
      <c r="A21" s="37">
        <v>40818</v>
      </c>
      <c r="B21" s="38" t="s">
        <v>47</v>
      </c>
      <c r="C21" s="39" t="s">
        <v>11</v>
      </c>
      <c r="D21" s="40" t="s">
        <v>122</v>
      </c>
      <c r="E21" s="41" t="s">
        <v>7</v>
      </c>
      <c r="F21" s="41" t="s">
        <v>123</v>
      </c>
      <c r="G21" s="42" t="s">
        <v>8</v>
      </c>
      <c r="H21" s="38" t="s">
        <v>124</v>
      </c>
      <c r="I21" s="38" t="s">
        <v>18</v>
      </c>
    </row>
    <row r="22" spans="1:9" s="40" customFormat="1" ht="31.5" x14ac:dyDescent="0.25">
      <c r="A22" s="37">
        <v>40828</v>
      </c>
      <c r="B22" s="38" t="s">
        <v>125</v>
      </c>
      <c r="C22" s="39" t="s">
        <v>33</v>
      </c>
      <c r="D22" s="40" t="s">
        <v>48</v>
      </c>
      <c r="E22" s="41" t="s">
        <v>7</v>
      </c>
      <c r="F22" s="41" t="s">
        <v>13</v>
      </c>
      <c r="G22" s="42" t="s">
        <v>8</v>
      </c>
      <c r="H22" s="38" t="s">
        <v>126</v>
      </c>
      <c r="I22" s="38" t="s">
        <v>18</v>
      </c>
    </row>
    <row r="23" spans="1:9" s="40" customFormat="1" ht="31.5" x14ac:dyDescent="0.25">
      <c r="A23" s="37">
        <v>40832</v>
      </c>
      <c r="B23" s="38" t="s">
        <v>127</v>
      </c>
      <c r="C23" s="39" t="s">
        <v>16</v>
      </c>
      <c r="D23" s="40" t="s">
        <v>49</v>
      </c>
      <c r="E23" s="41" t="s">
        <v>7</v>
      </c>
      <c r="F23" s="41" t="s">
        <v>18</v>
      </c>
      <c r="G23" s="42" t="s">
        <v>8</v>
      </c>
      <c r="H23" s="38" t="s">
        <v>128</v>
      </c>
      <c r="I23" s="38" t="s">
        <v>18</v>
      </c>
    </row>
    <row r="24" spans="1:9" s="40" customFormat="1" ht="31.5" x14ac:dyDescent="0.25">
      <c r="A24" s="37">
        <v>40845</v>
      </c>
      <c r="B24" s="38" t="s">
        <v>50</v>
      </c>
      <c r="C24" s="39" t="s">
        <v>11</v>
      </c>
      <c r="D24" s="40" t="s">
        <v>51</v>
      </c>
      <c r="E24" s="41" t="s">
        <v>7</v>
      </c>
      <c r="F24" s="41" t="s">
        <v>52</v>
      </c>
      <c r="G24" s="42" t="s">
        <v>8</v>
      </c>
      <c r="H24" s="38" t="s">
        <v>129</v>
      </c>
      <c r="I24" s="38" t="s">
        <v>18</v>
      </c>
    </row>
    <row r="25" spans="1:9" s="3" customFormat="1" ht="31.5" x14ac:dyDescent="0.25">
      <c r="A25" s="21">
        <v>40852</v>
      </c>
      <c r="B25" s="6" t="s">
        <v>130</v>
      </c>
      <c r="C25" s="4" t="s">
        <v>11</v>
      </c>
      <c r="D25" s="3" t="s">
        <v>131</v>
      </c>
      <c r="E25" s="8" t="s">
        <v>7</v>
      </c>
      <c r="F25" s="8" t="s">
        <v>13</v>
      </c>
      <c r="G25" s="5" t="s">
        <v>8</v>
      </c>
      <c r="H25" s="6" t="s">
        <v>132</v>
      </c>
      <c r="I25" s="6" t="s">
        <v>133</v>
      </c>
    </row>
    <row r="26" spans="1:9" s="48" customFormat="1" ht="31.5" x14ac:dyDescent="0.25">
      <c r="A26" s="45">
        <v>40853</v>
      </c>
      <c r="B26" s="46" t="s">
        <v>134</v>
      </c>
      <c r="C26" s="47" t="s">
        <v>11</v>
      </c>
      <c r="D26" s="48" t="s">
        <v>135</v>
      </c>
      <c r="E26" s="49" t="s">
        <v>7</v>
      </c>
      <c r="F26" s="49" t="s">
        <v>13</v>
      </c>
      <c r="G26" s="50" t="s">
        <v>8</v>
      </c>
      <c r="H26" s="46" t="s">
        <v>136</v>
      </c>
      <c r="I26" s="46" t="s">
        <v>159</v>
      </c>
    </row>
    <row r="27" spans="1:9" s="3" customFormat="1" ht="31.5" x14ac:dyDescent="0.25">
      <c r="A27" s="21">
        <v>40856</v>
      </c>
      <c r="B27" s="6" t="s">
        <v>137</v>
      </c>
      <c r="C27" s="4" t="s">
        <v>11</v>
      </c>
      <c r="D27" s="3" t="s">
        <v>138</v>
      </c>
      <c r="E27" s="8" t="s">
        <v>7</v>
      </c>
      <c r="F27" s="8" t="s">
        <v>10</v>
      </c>
      <c r="G27" s="5" t="s">
        <v>8</v>
      </c>
      <c r="H27" s="6" t="s">
        <v>139</v>
      </c>
      <c r="I27" s="6" t="s">
        <v>140</v>
      </c>
    </row>
    <row r="28" spans="1:9" s="24" customFormat="1" ht="33" customHeight="1" x14ac:dyDescent="0.25">
      <c r="A28" s="28">
        <v>40879</v>
      </c>
      <c r="B28" s="22" t="s">
        <v>141</v>
      </c>
      <c r="C28" s="23" t="s">
        <v>11</v>
      </c>
      <c r="D28" s="24" t="s">
        <v>142</v>
      </c>
      <c r="E28" s="25" t="s">
        <v>30</v>
      </c>
      <c r="F28" s="25" t="s">
        <v>31</v>
      </c>
      <c r="G28" s="26" t="s">
        <v>8</v>
      </c>
      <c r="H28" s="22" t="s">
        <v>32</v>
      </c>
      <c r="I28" s="22" t="s">
        <v>143</v>
      </c>
    </row>
    <row r="29" spans="1:9" s="3" customFormat="1" ht="31.5" x14ac:dyDescent="0.25">
      <c r="A29" s="21">
        <v>40892</v>
      </c>
      <c r="B29" s="6" t="s">
        <v>144</v>
      </c>
      <c r="C29" s="4" t="s">
        <v>33</v>
      </c>
      <c r="D29" s="3" t="s">
        <v>145</v>
      </c>
      <c r="E29" s="8" t="s">
        <v>7</v>
      </c>
      <c r="F29" s="8" t="s">
        <v>8</v>
      </c>
      <c r="G29" s="5" t="s">
        <v>8</v>
      </c>
      <c r="H29" s="6" t="s">
        <v>146</v>
      </c>
      <c r="I29" s="6" t="s">
        <v>147</v>
      </c>
    </row>
    <row r="30" spans="1:9" s="40" customFormat="1" ht="31.5" x14ac:dyDescent="0.25">
      <c r="A30" s="37">
        <v>40892</v>
      </c>
      <c r="B30" s="38" t="s">
        <v>53</v>
      </c>
      <c r="C30" s="39" t="s">
        <v>11</v>
      </c>
      <c r="D30" s="40" t="s">
        <v>148</v>
      </c>
      <c r="E30" s="41" t="s">
        <v>7</v>
      </c>
      <c r="F30" s="41" t="s">
        <v>13</v>
      </c>
      <c r="G30" s="42" t="s">
        <v>8</v>
      </c>
      <c r="H30" s="38" t="s">
        <v>54</v>
      </c>
      <c r="I30" s="38" t="s">
        <v>18</v>
      </c>
    </row>
    <row r="31" spans="1:9" s="3" customFormat="1" ht="15.75" x14ac:dyDescent="0.25">
      <c r="A31" s="6"/>
      <c r="B31" s="6"/>
      <c r="C31" s="4"/>
      <c r="E31" s="8"/>
      <c r="F31" s="8"/>
      <c r="G31" s="5"/>
      <c r="H31" s="6"/>
      <c r="I31" s="6"/>
    </row>
    <row r="32" spans="1:9" s="3" customFormat="1" ht="15.75" x14ac:dyDescent="0.25">
      <c r="A32" s="6"/>
      <c r="B32" s="6"/>
      <c r="C32" s="4"/>
      <c r="E32" s="8"/>
      <c r="F32" s="8"/>
      <c r="G32" s="5"/>
      <c r="H32" s="6"/>
      <c r="I32" s="6"/>
    </row>
  </sheetData>
  <printOptions gridLines="1"/>
  <pageMargins left="0.7" right="0.7" top="1.5" bottom="0.75" header="0.3" footer="0.3"/>
  <pageSetup paperSize="5" scale="80" orientation="landscape" r:id="rId1"/>
  <headerFooter>
    <oddHeader>&amp;L&amp;G&amp;C&amp;"Times New Roman,Bold"&amp;16 
2011 Homicide Cases</oddHeader>
    <oddFooter>&amp;C&amp;P of &amp;N&amp;R&amp;D  &amp;T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22" workbookViewId="0">
      <selection activeCell="K1" sqref="K1"/>
    </sheetView>
  </sheetViews>
  <sheetFormatPr defaultColWidth="8.85546875" defaultRowHeight="15" x14ac:dyDescent="0.25"/>
  <cols>
    <col min="1" max="1" width="11.28515625" style="7" customWidth="1"/>
    <col min="2" max="2" width="22.7109375" style="7" customWidth="1"/>
    <col min="3" max="3" width="5.42578125" style="1" customWidth="1"/>
    <col min="4" max="4" width="9.42578125" style="1" customWidth="1"/>
    <col min="5" max="5" width="11.28515625" customWidth="1"/>
    <col min="6" max="6" width="8.85546875" style="9"/>
    <col min="7" max="8" width="11" style="9" customWidth="1"/>
    <col min="9" max="9" width="15.42578125" style="2" customWidth="1"/>
    <col min="10" max="10" width="23" style="7" customWidth="1"/>
    <col min="11" max="11" width="22.7109375" style="7" customWidth="1"/>
    <col min="12" max="12" width="6.140625" style="7" customWidth="1"/>
    <col min="13" max="13" width="11" style="7" customWidth="1"/>
  </cols>
  <sheetData>
    <row r="1" spans="1:13" s="20" customFormat="1" ht="15.75" x14ac:dyDescent="0.25">
      <c r="A1" s="17" t="s">
        <v>0</v>
      </c>
      <c r="B1" s="17" t="s">
        <v>1</v>
      </c>
      <c r="C1" s="16" t="s">
        <v>2</v>
      </c>
      <c r="D1" s="16" t="s">
        <v>210</v>
      </c>
      <c r="E1" s="16" t="s">
        <v>3</v>
      </c>
      <c r="F1" s="18" t="s">
        <v>4</v>
      </c>
      <c r="G1" s="18" t="s">
        <v>9</v>
      </c>
      <c r="H1" s="18" t="s">
        <v>41</v>
      </c>
      <c r="I1" s="19" t="s">
        <v>5</v>
      </c>
      <c r="J1" s="17" t="s">
        <v>6</v>
      </c>
      <c r="K1" s="17" t="s">
        <v>854</v>
      </c>
      <c r="L1" s="17" t="s">
        <v>2</v>
      </c>
      <c r="M1" s="17" t="s">
        <v>210</v>
      </c>
    </row>
    <row r="2" spans="1:13" s="55" customFormat="1" ht="15.75" x14ac:dyDescent="0.25">
      <c r="A2" s="62">
        <v>40180</v>
      </c>
      <c r="B2" s="49" t="s">
        <v>249</v>
      </c>
      <c r="C2" s="47" t="s">
        <v>250</v>
      </c>
      <c r="D2" s="56">
        <v>17856</v>
      </c>
      <c r="E2" s="47" t="s">
        <v>212</v>
      </c>
      <c r="F2" s="49" t="s">
        <v>7</v>
      </c>
      <c r="G2" s="49" t="s">
        <v>10</v>
      </c>
      <c r="H2" s="135" t="s">
        <v>587</v>
      </c>
      <c r="I2" s="47" t="s">
        <v>213</v>
      </c>
      <c r="J2" s="49" t="s">
        <v>846</v>
      </c>
      <c r="K2" s="49" t="s">
        <v>251</v>
      </c>
      <c r="L2" s="49" t="s">
        <v>182</v>
      </c>
      <c r="M2" s="62">
        <v>15313</v>
      </c>
    </row>
    <row r="3" spans="1:13" s="55" customFormat="1" ht="15.75" x14ac:dyDescent="0.25">
      <c r="A3" s="52">
        <v>40214</v>
      </c>
      <c r="B3" s="53" t="s">
        <v>258</v>
      </c>
      <c r="C3" s="54" t="s">
        <v>182</v>
      </c>
      <c r="D3" s="57">
        <v>32352</v>
      </c>
      <c r="E3" s="54" t="s">
        <v>214</v>
      </c>
      <c r="F3" s="49" t="s">
        <v>7</v>
      </c>
      <c r="G3" s="49"/>
      <c r="H3" s="135" t="s">
        <v>587</v>
      </c>
      <c r="I3" s="47" t="s">
        <v>215</v>
      </c>
      <c r="J3" s="53" t="s">
        <v>216</v>
      </c>
      <c r="K3" s="53" t="s">
        <v>259</v>
      </c>
      <c r="L3" s="53" t="s">
        <v>182</v>
      </c>
      <c r="M3" s="52">
        <v>29556</v>
      </c>
    </row>
    <row r="4" spans="1:13" ht="15.75" x14ac:dyDescent="0.25">
      <c r="A4" s="29">
        <v>40226</v>
      </c>
      <c r="B4" s="13" t="s">
        <v>253</v>
      </c>
      <c r="C4" s="11" t="s">
        <v>182</v>
      </c>
      <c r="D4" s="58">
        <v>32421</v>
      </c>
      <c r="E4" s="12" t="s">
        <v>174</v>
      </c>
      <c r="F4" s="13" t="s">
        <v>7</v>
      </c>
      <c r="G4" s="13" t="s">
        <v>18</v>
      </c>
      <c r="H4" s="13" t="s">
        <v>42</v>
      </c>
      <c r="I4" s="14" t="s">
        <v>213</v>
      </c>
      <c r="J4" s="10" t="s">
        <v>183</v>
      </c>
      <c r="K4" s="10"/>
      <c r="L4" s="10"/>
      <c r="M4" s="10"/>
    </row>
    <row r="5" spans="1:13" s="27" customFormat="1" ht="15.75" x14ac:dyDescent="0.25">
      <c r="A5" s="29">
        <v>40253</v>
      </c>
      <c r="B5" s="13" t="s">
        <v>260</v>
      </c>
      <c r="C5" s="11" t="s">
        <v>184</v>
      </c>
      <c r="D5" s="58">
        <v>31124</v>
      </c>
      <c r="E5" s="12" t="s">
        <v>175</v>
      </c>
      <c r="F5" s="13" t="s">
        <v>7</v>
      </c>
      <c r="G5" s="13" t="s">
        <v>18</v>
      </c>
      <c r="H5" s="13" t="s">
        <v>42</v>
      </c>
      <c r="I5" s="14" t="s">
        <v>8</v>
      </c>
      <c r="J5" s="10" t="s">
        <v>185</v>
      </c>
      <c r="K5" s="10" t="s">
        <v>18</v>
      </c>
      <c r="L5" s="10"/>
      <c r="M5" s="10"/>
    </row>
    <row r="6" spans="1:13" s="27" customFormat="1" ht="31.5" x14ac:dyDescent="0.25">
      <c r="A6" s="29">
        <v>40264</v>
      </c>
      <c r="B6" s="13" t="s">
        <v>261</v>
      </c>
      <c r="C6" s="11" t="s">
        <v>182</v>
      </c>
      <c r="D6" s="58">
        <v>31722</v>
      </c>
      <c r="E6" s="12" t="s">
        <v>217</v>
      </c>
      <c r="F6" s="13" t="s">
        <v>7</v>
      </c>
      <c r="G6" s="13"/>
      <c r="H6" s="135" t="s">
        <v>587</v>
      </c>
      <c r="I6" s="14" t="s">
        <v>213</v>
      </c>
      <c r="J6" s="10" t="s">
        <v>218</v>
      </c>
      <c r="K6" s="10" t="s">
        <v>262</v>
      </c>
      <c r="L6" s="10" t="s">
        <v>182</v>
      </c>
      <c r="M6" s="29">
        <v>29812</v>
      </c>
    </row>
    <row r="7" spans="1:13" s="27" customFormat="1" ht="48.75" customHeight="1" x14ac:dyDescent="0.25">
      <c r="A7" s="29">
        <v>40270</v>
      </c>
      <c r="B7" s="13" t="s">
        <v>252</v>
      </c>
      <c r="C7" s="11" t="s">
        <v>186</v>
      </c>
      <c r="D7" s="58">
        <v>21198</v>
      </c>
      <c r="E7" s="12" t="s">
        <v>176</v>
      </c>
      <c r="F7" s="13" t="s">
        <v>7</v>
      </c>
      <c r="G7" s="13" t="s">
        <v>188</v>
      </c>
      <c r="H7" s="13" t="s">
        <v>42</v>
      </c>
      <c r="I7" s="14" t="s">
        <v>215</v>
      </c>
      <c r="J7" s="10" t="s">
        <v>187</v>
      </c>
      <c r="K7" s="10" t="s">
        <v>18</v>
      </c>
      <c r="L7" s="10"/>
      <c r="M7" s="10"/>
    </row>
    <row r="8" spans="1:13" s="27" customFormat="1" ht="64.5" customHeight="1" x14ac:dyDescent="0.25">
      <c r="A8" s="29">
        <v>40275</v>
      </c>
      <c r="B8" s="13" t="s">
        <v>263</v>
      </c>
      <c r="C8" s="11" t="s">
        <v>182</v>
      </c>
      <c r="D8" s="58">
        <v>19666</v>
      </c>
      <c r="E8" s="12" t="s">
        <v>219</v>
      </c>
      <c r="F8" s="13" t="s">
        <v>7</v>
      </c>
      <c r="G8" s="13"/>
      <c r="H8" s="135" t="s">
        <v>587</v>
      </c>
      <c r="I8" s="14" t="s">
        <v>21</v>
      </c>
      <c r="J8" s="10" t="s">
        <v>220</v>
      </c>
      <c r="K8" s="10" t="s">
        <v>264</v>
      </c>
      <c r="L8" s="10" t="s">
        <v>265</v>
      </c>
      <c r="M8" s="29" t="s">
        <v>266</v>
      </c>
    </row>
    <row r="9" spans="1:13" s="36" customFormat="1" ht="31.5" x14ac:dyDescent="0.25">
      <c r="A9" s="29">
        <v>40282</v>
      </c>
      <c r="B9" s="13" t="s">
        <v>254</v>
      </c>
      <c r="C9" s="11" t="s">
        <v>186</v>
      </c>
      <c r="D9" s="58">
        <v>22019</v>
      </c>
      <c r="E9" s="12" t="s">
        <v>177</v>
      </c>
      <c r="F9" s="13" t="s">
        <v>7</v>
      </c>
      <c r="G9" s="13" t="s">
        <v>188</v>
      </c>
      <c r="H9" s="13" t="s">
        <v>42</v>
      </c>
      <c r="I9" s="14" t="s">
        <v>8</v>
      </c>
      <c r="J9" s="10" t="s">
        <v>189</v>
      </c>
      <c r="K9" s="10" t="s">
        <v>18</v>
      </c>
      <c r="L9" s="10"/>
      <c r="M9" s="10"/>
    </row>
    <row r="10" spans="1:13" s="36" customFormat="1" ht="31.5" x14ac:dyDescent="0.25">
      <c r="A10" s="29">
        <v>40316</v>
      </c>
      <c r="B10" s="10" t="s">
        <v>267</v>
      </c>
      <c r="C10" s="11" t="s">
        <v>182</v>
      </c>
      <c r="D10" s="58">
        <v>32617</v>
      </c>
      <c r="E10" s="12" t="s">
        <v>221</v>
      </c>
      <c r="F10" s="13" t="s">
        <v>7</v>
      </c>
      <c r="G10" s="13" t="s">
        <v>13</v>
      </c>
      <c r="H10" s="135" t="s">
        <v>587</v>
      </c>
      <c r="I10" s="14" t="s">
        <v>215</v>
      </c>
      <c r="J10" s="10" t="s">
        <v>222</v>
      </c>
      <c r="K10" s="10" t="s">
        <v>268</v>
      </c>
      <c r="L10" s="10" t="s">
        <v>182</v>
      </c>
      <c r="M10" s="29">
        <v>31283</v>
      </c>
    </row>
    <row r="11" spans="1:13" s="36" customFormat="1" ht="15.75" x14ac:dyDescent="0.25">
      <c r="A11" s="29">
        <v>40329</v>
      </c>
      <c r="B11" s="10" t="s">
        <v>269</v>
      </c>
      <c r="C11" s="11" t="s">
        <v>182</v>
      </c>
      <c r="D11" s="58">
        <v>24875</v>
      </c>
      <c r="E11" s="12" t="s">
        <v>223</v>
      </c>
      <c r="F11" s="13" t="s">
        <v>7</v>
      </c>
      <c r="G11" s="13" t="s">
        <v>13</v>
      </c>
      <c r="H11" s="135" t="s">
        <v>587</v>
      </c>
      <c r="I11" s="14" t="s">
        <v>215</v>
      </c>
      <c r="J11" s="10" t="s">
        <v>224</v>
      </c>
      <c r="K11" s="10" t="s">
        <v>268</v>
      </c>
      <c r="L11" s="10" t="s">
        <v>182</v>
      </c>
      <c r="M11" s="29">
        <v>31283</v>
      </c>
    </row>
    <row r="12" spans="1:13" s="27" customFormat="1" ht="63.75" customHeight="1" x14ac:dyDescent="0.25">
      <c r="A12" s="29">
        <v>40351</v>
      </c>
      <c r="B12" s="10" t="s">
        <v>255</v>
      </c>
      <c r="C12" s="11" t="s">
        <v>182</v>
      </c>
      <c r="D12" s="58">
        <v>32178</v>
      </c>
      <c r="E12" s="12" t="s">
        <v>178</v>
      </c>
      <c r="F12" s="13" t="s">
        <v>7</v>
      </c>
      <c r="G12" s="13" t="s">
        <v>18</v>
      </c>
      <c r="H12" s="135" t="s">
        <v>587</v>
      </c>
      <c r="I12" s="14" t="s">
        <v>215</v>
      </c>
      <c r="J12" s="10" t="s">
        <v>190</v>
      </c>
      <c r="K12" s="10" t="s">
        <v>191</v>
      </c>
      <c r="L12" s="10" t="s">
        <v>182</v>
      </c>
      <c r="M12" s="29">
        <v>25172</v>
      </c>
    </row>
    <row r="13" spans="1:13" s="27" customFormat="1" ht="63.75" customHeight="1" x14ac:dyDescent="0.25">
      <c r="A13" s="29">
        <v>40353</v>
      </c>
      <c r="B13" s="10" t="s">
        <v>293</v>
      </c>
      <c r="C13" s="11" t="s">
        <v>184</v>
      </c>
      <c r="D13" s="58">
        <v>14416</v>
      </c>
      <c r="E13" s="12" t="s">
        <v>294</v>
      </c>
      <c r="F13" s="13" t="s">
        <v>7</v>
      </c>
      <c r="G13" s="13" t="s">
        <v>18</v>
      </c>
      <c r="H13" s="13" t="s">
        <v>847</v>
      </c>
      <c r="I13" s="14" t="s">
        <v>213</v>
      </c>
      <c r="J13" s="10" t="s">
        <v>295</v>
      </c>
      <c r="K13" s="10" t="s">
        <v>296</v>
      </c>
      <c r="L13" s="10" t="s">
        <v>186</v>
      </c>
      <c r="M13" s="64" t="s">
        <v>297</v>
      </c>
    </row>
    <row r="14" spans="1:13" s="27" customFormat="1" ht="63.75" customHeight="1" x14ac:dyDescent="0.25">
      <c r="A14" s="29">
        <v>40358</v>
      </c>
      <c r="B14" s="10" t="s">
        <v>299</v>
      </c>
      <c r="C14" s="11" t="s">
        <v>186</v>
      </c>
      <c r="D14" s="63">
        <v>28800</v>
      </c>
      <c r="E14" s="12" t="s">
        <v>225</v>
      </c>
      <c r="F14" s="13" t="s">
        <v>7</v>
      </c>
      <c r="G14" s="13" t="s">
        <v>270</v>
      </c>
      <c r="H14" s="135" t="s">
        <v>587</v>
      </c>
      <c r="I14" s="14" t="s">
        <v>215</v>
      </c>
      <c r="J14" s="10" t="s">
        <v>226</v>
      </c>
      <c r="K14" s="10" t="s">
        <v>268</v>
      </c>
      <c r="L14" s="10" t="s">
        <v>182</v>
      </c>
      <c r="M14" s="29">
        <v>31283</v>
      </c>
    </row>
    <row r="15" spans="1:13" s="27" customFormat="1" ht="63.75" customHeight="1" x14ac:dyDescent="0.25">
      <c r="A15" s="29">
        <v>40358</v>
      </c>
      <c r="B15" s="10" t="s">
        <v>298</v>
      </c>
      <c r="C15" s="11" t="s">
        <v>186</v>
      </c>
      <c r="D15" s="63">
        <v>28766</v>
      </c>
      <c r="E15" s="12" t="s">
        <v>225</v>
      </c>
      <c r="F15" s="13" t="s">
        <v>7</v>
      </c>
      <c r="G15" s="13" t="s">
        <v>270</v>
      </c>
      <c r="H15" s="135" t="s">
        <v>587</v>
      </c>
      <c r="I15" s="14" t="s">
        <v>215</v>
      </c>
      <c r="J15" s="10" t="s">
        <v>226</v>
      </c>
      <c r="K15" s="10" t="s">
        <v>268</v>
      </c>
      <c r="L15" s="10" t="s">
        <v>182</v>
      </c>
      <c r="M15" s="29">
        <v>31283</v>
      </c>
    </row>
    <row r="16" spans="1:13" s="27" customFormat="1" ht="63.75" customHeight="1" x14ac:dyDescent="0.25">
      <c r="A16" s="29">
        <v>40369</v>
      </c>
      <c r="B16" s="10" t="s">
        <v>271</v>
      </c>
      <c r="C16" s="11" t="s">
        <v>182</v>
      </c>
      <c r="D16" s="58">
        <v>32106</v>
      </c>
      <c r="E16" s="12" t="s">
        <v>227</v>
      </c>
      <c r="F16" s="13" t="s">
        <v>7</v>
      </c>
      <c r="G16" s="13"/>
      <c r="H16" s="135" t="s">
        <v>587</v>
      </c>
      <c r="I16" s="14" t="s">
        <v>213</v>
      </c>
      <c r="J16" s="10" t="s">
        <v>228</v>
      </c>
      <c r="K16" s="10" t="s">
        <v>272</v>
      </c>
      <c r="L16" s="10" t="s">
        <v>186</v>
      </c>
      <c r="M16" s="29">
        <v>27407</v>
      </c>
    </row>
    <row r="17" spans="1:13" s="27" customFormat="1" ht="63.75" customHeight="1" x14ac:dyDescent="0.25">
      <c r="A17" s="29">
        <v>40376</v>
      </c>
      <c r="B17" s="10" t="s">
        <v>273</v>
      </c>
      <c r="C17" s="11" t="s">
        <v>186</v>
      </c>
      <c r="D17" s="58">
        <v>19832</v>
      </c>
      <c r="E17" s="12" t="s">
        <v>229</v>
      </c>
      <c r="F17" s="13" t="s">
        <v>7</v>
      </c>
      <c r="G17" s="13"/>
      <c r="H17" s="135" t="s">
        <v>587</v>
      </c>
      <c r="I17" s="14" t="s">
        <v>21</v>
      </c>
      <c r="J17" s="10" t="s">
        <v>230</v>
      </c>
      <c r="K17" s="10" t="s">
        <v>274</v>
      </c>
      <c r="L17" s="10" t="s">
        <v>182</v>
      </c>
      <c r="M17" s="29">
        <v>24418</v>
      </c>
    </row>
    <row r="18" spans="1:13" s="27" customFormat="1" ht="63.75" customHeight="1" x14ac:dyDescent="0.25">
      <c r="A18" s="29">
        <v>40382</v>
      </c>
      <c r="B18" s="10" t="s">
        <v>275</v>
      </c>
      <c r="C18" s="11" t="s">
        <v>186</v>
      </c>
      <c r="D18" s="58">
        <v>29514</v>
      </c>
      <c r="E18" s="12" t="s">
        <v>231</v>
      </c>
      <c r="F18" s="13" t="s">
        <v>7</v>
      </c>
      <c r="G18" s="13"/>
      <c r="H18" s="135" t="s">
        <v>587</v>
      </c>
      <c r="I18" s="14" t="s">
        <v>215</v>
      </c>
      <c r="J18" s="10" t="s">
        <v>232</v>
      </c>
      <c r="K18" s="10" t="s">
        <v>276</v>
      </c>
      <c r="L18" s="10" t="s">
        <v>186</v>
      </c>
      <c r="M18" s="29">
        <v>25117</v>
      </c>
    </row>
    <row r="19" spans="1:13" s="27" customFormat="1" ht="63.75" customHeight="1" x14ac:dyDescent="0.25">
      <c r="A19" s="29">
        <v>40398</v>
      </c>
      <c r="B19" s="10" t="s">
        <v>277</v>
      </c>
      <c r="C19" s="11" t="s">
        <v>184</v>
      </c>
      <c r="D19" s="58">
        <v>22120</v>
      </c>
      <c r="E19" s="12" t="s">
        <v>233</v>
      </c>
      <c r="F19" s="13" t="s">
        <v>7</v>
      </c>
      <c r="G19" s="13"/>
      <c r="H19" s="135" t="s">
        <v>587</v>
      </c>
      <c r="I19" s="14" t="s">
        <v>213</v>
      </c>
      <c r="J19" s="10" t="s">
        <v>234</v>
      </c>
      <c r="K19" s="10" t="s">
        <v>278</v>
      </c>
      <c r="L19" s="10" t="s">
        <v>186</v>
      </c>
      <c r="M19" s="29">
        <v>25994</v>
      </c>
    </row>
    <row r="20" spans="1:13" s="27" customFormat="1" ht="63.75" customHeight="1" x14ac:dyDescent="0.25">
      <c r="A20" s="29">
        <v>40402</v>
      </c>
      <c r="B20" s="10" t="s">
        <v>279</v>
      </c>
      <c r="C20" s="11" t="s">
        <v>182</v>
      </c>
      <c r="D20" s="58">
        <v>34141</v>
      </c>
      <c r="E20" s="12" t="s">
        <v>235</v>
      </c>
      <c r="F20" s="13" t="s">
        <v>7</v>
      </c>
      <c r="G20" s="13" t="s">
        <v>13</v>
      </c>
      <c r="H20" s="135" t="s">
        <v>587</v>
      </c>
      <c r="I20" s="14" t="s">
        <v>215</v>
      </c>
      <c r="J20" s="10" t="s">
        <v>236</v>
      </c>
      <c r="K20" s="10" t="s">
        <v>280</v>
      </c>
      <c r="L20" s="10" t="s">
        <v>182</v>
      </c>
      <c r="M20" s="29">
        <v>34124</v>
      </c>
    </row>
    <row r="21" spans="1:13" s="27" customFormat="1" ht="63.75" customHeight="1" x14ac:dyDescent="0.25">
      <c r="A21" s="29">
        <v>40425</v>
      </c>
      <c r="B21" s="10" t="s">
        <v>281</v>
      </c>
      <c r="C21" s="11" t="s">
        <v>250</v>
      </c>
      <c r="D21" s="58">
        <v>22628</v>
      </c>
      <c r="E21" s="12" t="s">
        <v>237</v>
      </c>
      <c r="F21" s="13" t="s">
        <v>7</v>
      </c>
      <c r="G21" s="13" t="s">
        <v>62</v>
      </c>
      <c r="H21" s="135" t="s">
        <v>587</v>
      </c>
      <c r="I21" s="14" t="s">
        <v>213</v>
      </c>
      <c r="J21" s="10" t="s">
        <v>238</v>
      </c>
      <c r="K21" s="10" t="s">
        <v>282</v>
      </c>
      <c r="L21" s="10" t="s">
        <v>182</v>
      </c>
      <c r="M21" s="29">
        <v>21425</v>
      </c>
    </row>
    <row r="22" spans="1:13" s="27" customFormat="1" ht="63.75" customHeight="1" x14ac:dyDescent="0.25">
      <c r="A22" s="29">
        <v>40427</v>
      </c>
      <c r="B22" s="10" t="s">
        <v>283</v>
      </c>
      <c r="C22" s="11" t="s">
        <v>186</v>
      </c>
      <c r="D22" s="58">
        <v>39493</v>
      </c>
      <c r="E22" s="12" t="s">
        <v>239</v>
      </c>
      <c r="F22" s="13" t="s">
        <v>7</v>
      </c>
      <c r="G22" s="13" t="s">
        <v>31</v>
      </c>
      <c r="H22" s="135" t="s">
        <v>587</v>
      </c>
      <c r="I22" s="14" t="s">
        <v>215</v>
      </c>
      <c r="J22" s="10" t="s">
        <v>240</v>
      </c>
      <c r="K22" s="10" t="s">
        <v>284</v>
      </c>
      <c r="L22" s="10" t="s">
        <v>186</v>
      </c>
      <c r="M22" s="29">
        <v>30322</v>
      </c>
    </row>
    <row r="23" spans="1:13" s="27" customFormat="1" ht="15.75" x14ac:dyDescent="0.25">
      <c r="A23" s="29">
        <v>40471</v>
      </c>
      <c r="B23" s="10" t="s">
        <v>256</v>
      </c>
      <c r="C23" s="11" t="s">
        <v>186</v>
      </c>
      <c r="D23" s="58">
        <v>13670</v>
      </c>
      <c r="E23" s="12" t="s">
        <v>179</v>
      </c>
      <c r="F23" s="13" t="s">
        <v>7</v>
      </c>
      <c r="G23" s="13" t="s">
        <v>194</v>
      </c>
      <c r="H23" s="13" t="s">
        <v>42</v>
      </c>
      <c r="I23" s="14" t="s">
        <v>215</v>
      </c>
      <c r="J23" s="10" t="s">
        <v>193</v>
      </c>
      <c r="K23" s="10" t="s">
        <v>192</v>
      </c>
      <c r="L23" s="10" t="s">
        <v>184</v>
      </c>
      <c r="M23" s="29">
        <v>32458</v>
      </c>
    </row>
    <row r="24" spans="1:13" s="27" customFormat="1" ht="31.5" x14ac:dyDescent="0.25">
      <c r="A24" s="29">
        <v>40475</v>
      </c>
      <c r="B24" s="10" t="s">
        <v>285</v>
      </c>
      <c r="C24" s="11" t="s">
        <v>186</v>
      </c>
      <c r="D24" s="58">
        <v>20119</v>
      </c>
      <c r="E24" s="12" t="s">
        <v>241</v>
      </c>
      <c r="F24" s="13" t="s">
        <v>7</v>
      </c>
      <c r="G24" s="13"/>
      <c r="H24" s="135" t="s">
        <v>587</v>
      </c>
      <c r="I24" s="14" t="s">
        <v>215</v>
      </c>
      <c r="J24" s="10" t="s">
        <v>242</v>
      </c>
      <c r="K24" s="10" t="s">
        <v>286</v>
      </c>
      <c r="L24" s="10" t="s">
        <v>186</v>
      </c>
      <c r="M24" s="29">
        <v>33975</v>
      </c>
    </row>
    <row r="25" spans="1:13" s="27" customFormat="1" ht="31.5" x14ac:dyDescent="0.25">
      <c r="A25" s="29">
        <v>40475</v>
      </c>
      <c r="B25" s="10" t="s">
        <v>257</v>
      </c>
      <c r="C25" s="11" t="s">
        <v>186</v>
      </c>
      <c r="D25" s="58">
        <v>14514</v>
      </c>
      <c r="E25" s="12" t="s">
        <v>180</v>
      </c>
      <c r="F25" s="13" t="s">
        <v>7</v>
      </c>
      <c r="G25" s="13" t="s">
        <v>188</v>
      </c>
      <c r="H25" s="13" t="s">
        <v>42</v>
      </c>
      <c r="I25" s="14" t="s">
        <v>215</v>
      </c>
      <c r="J25" s="10" t="s">
        <v>195</v>
      </c>
      <c r="K25" s="10"/>
      <c r="L25" s="10"/>
      <c r="M25" s="10"/>
    </row>
    <row r="26" spans="1:13" s="27" customFormat="1" ht="31.5" x14ac:dyDescent="0.25">
      <c r="A26" s="29">
        <v>40477</v>
      </c>
      <c r="B26" s="10" t="s">
        <v>287</v>
      </c>
      <c r="C26" s="11" t="s">
        <v>182</v>
      </c>
      <c r="D26" s="58">
        <v>26481</v>
      </c>
      <c r="E26" s="12" t="s">
        <v>243</v>
      </c>
      <c r="F26" s="13" t="s">
        <v>7</v>
      </c>
      <c r="G26" s="13"/>
      <c r="H26" s="135" t="s">
        <v>587</v>
      </c>
      <c r="I26" s="14" t="s">
        <v>215</v>
      </c>
      <c r="J26" s="10" t="s">
        <v>244</v>
      </c>
      <c r="K26" s="10" t="s">
        <v>288</v>
      </c>
      <c r="L26" s="10" t="s">
        <v>182</v>
      </c>
      <c r="M26" s="29">
        <v>33666</v>
      </c>
    </row>
    <row r="27" spans="1:13" s="27" customFormat="1" ht="15.75" x14ac:dyDescent="0.25">
      <c r="A27" s="29">
        <v>40477</v>
      </c>
      <c r="B27" s="10" t="s">
        <v>289</v>
      </c>
      <c r="C27" s="11" t="s">
        <v>184</v>
      </c>
      <c r="D27" s="58">
        <v>31159</v>
      </c>
      <c r="E27" s="12" t="s">
        <v>245</v>
      </c>
      <c r="F27" s="13" t="s">
        <v>7</v>
      </c>
      <c r="G27" s="13" t="s">
        <v>62</v>
      </c>
      <c r="H27" s="13" t="s">
        <v>847</v>
      </c>
      <c r="I27" s="14" t="s">
        <v>215</v>
      </c>
      <c r="J27" s="10" t="s">
        <v>246</v>
      </c>
      <c r="K27" s="10" t="s">
        <v>290</v>
      </c>
      <c r="L27" s="10" t="s">
        <v>186</v>
      </c>
      <c r="M27" s="29">
        <v>32952</v>
      </c>
    </row>
    <row r="28" spans="1:13" s="27" customFormat="1" ht="31.5" x14ac:dyDescent="0.25">
      <c r="A28" s="29">
        <v>40526</v>
      </c>
      <c r="B28" s="10" t="s">
        <v>291</v>
      </c>
      <c r="C28" s="11" t="s">
        <v>250</v>
      </c>
      <c r="D28" s="58">
        <v>40381</v>
      </c>
      <c r="E28" s="12" t="s">
        <v>247</v>
      </c>
      <c r="F28" s="13" t="s">
        <v>7</v>
      </c>
      <c r="G28" s="13" t="s">
        <v>31</v>
      </c>
      <c r="H28" s="135" t="s">
        <v>587</v>
      </c>
      <c r="I28" s="14" t="s">
        <v>215</v>
      </c>
      <c r="J28" s="10" t="s">
        <v>248</v>
      </c>
      <c r="K28" s="10" t="s">
        <v>292</v>
      </c>
      <c r="L28" s="10" t="s">
        <v>250</v>
      </c>
      <c r="M28" s="29">
        <v>28856</v>
      </c>
    </row>
    <row r="29" spans="1:13" s="15" customFormat="1" ht="31.5" x14ac:dyDescent="0.25">
      <c r="A29" s="29">
        <v>40527</v>
      </c>
      <c r="B29" s="10" t="s">
        <v>196</v>
      </c>
      <c r="C29" s="11" t="s">
        <v>186</v>
      </c>
      <c r="D29" s="58">
        <v>28055</v>
      </c>
      <c r="E29" s="12" t="s">
        <v>181</v>
      </c>
      <c r="F29" s="13" t="s">
        <v>7</v>
      </c>
      <c r="G29" s="13" t="s">
        <v>18</v>
      </c>
      <c r="H29" s="13" t="s">
        <v>42</v>
      </c>
      <c r="I29" s="14" t="s">
        <v>215</v>
      </c>
      <c r="J29" s="10" t="s">
        <v>197</v>
      </c>
      <c r="K29" s="10"/>
      <c r="L29" s="10"/>
      <c r="M29" s="10"/>
    </row>
    <row r="30" spans="1:13" s="27" customFormat="1" ht="15.75" x14ac:dyDescent="0.25">
      <c r="A30" s="29"/>
      <c r="B30" s="10"/>
      <c r="C30" s="11"/>
      <c r="D30" s="58"/>
      <c r="E30" s="12"/>
      <c r="F30" s="13"/>
      <c r="G30" s="13"/>
      <c r="H30" s="13"/>
      <c r="I30" s="14"/>
      <c r="J30" s="10"/>
      <c r="K30" s="10"/>
      <c r="L30" s="10"/>
      <c r="M30" s="10"/>
    </row>
    <row r="31" spans="1:13" ht="15.75" x14ac:dyDescent="0.25">
      <c r="A31" s="29"/>
      <c r="B31" s="10"/>
      <c r="C31" s="11"/>
      <c r="D31" s="58"/>
      <c r="E31" s="12"/>
      <c r="F31" s="13"/>
      <c r="G31" s="13"/>
      <c r="H31" s="13"/>
      <c r="I31" s="14"/>
      <c r="J31" s="10"/>
      <c r="K31" s="10"/>
      <c r="L31" s="10"/>
      <c r="M31" s="10"/>
    </row>
    <row r="32" spans="1:13" s="27" customFormat="1" ht="15.75" x14ac:dyDescent="0.25">
      <c r="A32" s="29"/>
      <c r="B32" s="10"/>
      <c r="C32" s="11"/>
      <c r="D32" s="58"/>
      <c r="E32" s="12"/>
      <c r="F32" s="13"/>
      <c r="G32" s="13"/>
      <c r="H32" s="13"/>
      <c r="I32" s="14"/>
      <c r="J32" s="10"/>
      <c r="K32" s="10"/>
      <c r="L32" s="10"/>
      <c r="M32" s="10"/>
    </row>
    <row r="33" spans="1:13" s="43" customFormat="1" ht="81.75" customHeight="1" x14ac:dyDescent="0.25">
      <c r="A33" s="29"/>
      <c r="B33" s="10"/>
      <c r="C33" s="11"/>
      <c r="D33" s="58"/>
      <c r="E33" s="12"/>
      <c r="F33" s="13"/>
      <c r="G33" s="13"/>
      <c r="H33" s="13"/>
      <c r="I33" s="14"/>
      <c r="J33" s="10"/>
      <c r="K33" s="10"/>
      <c r="L33" s="10"/>
      <c r="M33" s="10"/>
    </row>
    <row r="34" spans="1:13" s="3" customFormat="1" ht="15.75" x14ac:dyDescent="0.25">
      <c r="A34" s="29"/>
      <c r="B34" s="10"/>
      <c r="C34" s="11"/>
      <c r="D34" s="58"/>
      <c r="E34" s="12"/>
      <c r="F34" s="13"/>
      <c r="G34" s="13"/>
      <c r="H34" s="13"/>
      <c r="I34" s="14"/>
      <c r="J34" s="10"/>
      <c r="K34" s="10"/>
      <c r="L34" s="10"/>
      <c r="M34" s="10"/>
    </row>
    <row r="35" spans="1:13" s="3" customFormat="1" ht="15.75" x14ac:dyDescent="0.25">
      <c r="A35" s="21"/>
      <c r="B35" s="6"/>
      <c r="C35" s="4"/>
      <c r="D35" s="59"/>
      <c r="F35" s="8"/>
      <c r="G35" s="8"/>
      <c r="H35" s="8"/>
      <c r="I35" s="5"/>
      <c r="J35" s="6"/>
      <c r="K35" s="6"/>
      <c r="L35" s="6"/>
      <c r="M35" s="6"/>
    </row>
    <row r="36" spans="1:13" s="3" customFormat="1" ht="15.75" x14ac:dyDescent="0.25">
      <c r="A36" s="21"/>
      <c r="B36" s="6"/>
      <c r="C36" s="4"/>
      <c r="D36" s="59"/>
      <c r="F36" s="8"/>
      <c r="G36" s="8"/>
      <c r="H36" s="8"/>
      <c r="I36" s="5"/>
      <c r="J36" s="6"/>
      <c r="K36" s="6"/>
      <c r="L36" s="6"/>
      <c r="M36" s="6"/>
    </row>
    <row r="37" spans="1:13" s="3" customFormat="1" ht="156.75" customHeight="1" x14ac:dyDescent="0.25">
      <c r="A37" s="21"/>
      <c r="B37" s="6"/>
      <c r="C37" s="4"/>
      <c r="D37" s="59"/>
      <c r="F37" s="8"/>
      <c r="G37" s="8"/>
      <c r="H37" s="8"/>
      <c r="I37" s="44"/>
      <c r="J37" s="6"/>
      <c r="K37" s="6"/>
      <c r="L37" s="6"/>
      <c r="M37" s="6"/>
    </row>
    <row r="38" spans="1:13" s="40" customFormat="1" ht="147.75" customHeight="1" x14ac:dyDescent="0.25">
      <c r="A38" s="37"/>
      <c r="B38" s="38"/>
      <c r="C38" s="39"/>
      <c r="D38" s="60"/>
      <c r="F38" s="41"/>
      <c r="G38" s="41"/>
      <c r="H38" s="41"/>
      <c r="I38" s="42"/>
      <c r="J38" s="38"/>
      <c r="K38" s="38"/>
      <c r="L38" s="38"/>
      <c r="M38" s="38"/>
    </row>
    <row r="39" spans="1:13" s="3" customFormat="1" ht="15.75" x14ac:dyDescent="0.25">
      <c r="A39" s="21"/>
      <c r="B39" s="6"/>
      <c r="C39" s="4"/>
      <c r="D39" s="59"/>
      <c r="F39" s="8"/>
      <c r="G39" s="8"/>
      <c r="H39" s="8"/>
      <c r="I39" s="5"/>
      <c r="J39" s="6"/>
      <c r="K39" s="6"/>
      <c r="L39" s="6"/>
      <c r="M39" s="6"/>
    </row>
    <row r="40" spans="1:13" s="3" customFormat="1" ht="15.75" x14ac:dyDescent="0.25">
      <c r="A40" s="21"/>
      <c r="B40" s="6"/>
      <c r="C40" s="4"/>
      <c r="D40" s="59"/>
      <c r="F40" s="8"/>
      <c r="G40" s="8"/>
      <c r="H40" s="8"/>
      <c r="I40" s="5"/>
      <c r="J40" s="6"/>
      <c r="K40" s="6"/>
      <c r="L40" s="6"/>
      <c r="M40" s="6"/>
    </row>
    <row r="41" spans="1:13" s="3" customFormat="1" ht="81.75" customHeight="1" x14ac:dyDescent="0.25">
      <c r="A41" s="21"/>
      <c r="B41" s="6"/>
      <c r="C41" s="4"/>
      <c r="D41" s="59"/>
      <c r="F41" s="8"/>
      <c r="G41" s="8"/>
      <c r="H41" s="8"/>
      <c r="I41" s="5"/>
      <c r="J41" s="6"/>
      <c r="K41" s="6"/>
      <c r="L41" s="6"/>
      <c r="M41" s="6"/>
    </row>
    <row r="42" spans="1:13" s="3" customFormat="1" ht="15.75" x14ac:dyDescent="0.25">
      <c r="A42" s="21"/>
      <c r="B42" s="6"/>
      <c r="C42" s="4"/>
      <c r="D42" s="59"/>
      <c r="F42" s="8"/>
      <c r="G42" s="8"/>
      <c r="H42" s="8"/>
      <c r="I42" s="5"/>
      <c r="J42" s="6"/>
      <c r="K42" s="6"/>
      <c r="L42" s="6"/>
      <c r="M42" s="6"/>
    </row>
    <row r="43" spans="1:13" s="33" customFormat="1" ht="15.75" x14ac:dyDescent="0.25">
      <c r="A43" s="30"/>
      <c r="B43" s="31"/>
      <c r="C43" s="32"/>
      <c r="D43" s="61"/>
      <c r="F43" s="34"/>
      <c r="G43" s="34"/>
      <c r="H43" s="34"/>
      <c r="I43" s="35"/>
      <c r="J43" s="31"/>
      <c r="K43" s="31"/>
      <c r="L43" s="31"/>
      <c r="M43" s="31"/>
    </row>
    <row r="44" spans="1:13" s="3" customFormat="1" ht="68.25" customHeight="1" x14ac:dyDescent="0.25">
      <c r="A44" s="29"/>
      <c r="B44" s="6"/>
      <c r="C44" s="4"/>
      <c r="D44" s="59"/>
      <c r="F44" s="8"/>
      <c r="G44" s="8"/>
      <c r="H44" s="8"/>
      <c r="I44" s="5"/>
      <c r="J44" s="6"/>
      <c r="K44" s="6"/>
      <c r="L44" s="6"/>
      <c r="M44" s="6"/>
    </row>
    <row r="45" spans="1:13" s="3" customFormat="1" ht="15.75" x14ac:dyDescent="0.25">
      <c r="A45" s="21"/>
      <c r="B45" s="6"/>
      <c r="C45" s="4"/>
      <c r="D45" s="59"/>
      <c r="F45" s="8"/>
      <c r="G45" s="8"/>
      <c r="H45" s="8"/>
      <c r="I45" s="5"/>
      <c r="J45" s="6"/>
      <c r="K45" s="6"/>
      <c r="L45" s="6"/>
      <c r="M45" s="6"/>
    </row>
    <row r="46" spans="1:13" s="3" customFormat="1" ht="15.75" x14ac:dyDescent="0.25">
      <c r="A46" s="21"/>
      <c r="B46" s="6"/>
      <c r="C46" s="4"/>
      <c r="D46" s="59"/>
      <c r="F46" s="8"/>
      <c r="G46" s="8"/>
      <c r="H46" s="8"/>
      <c r="I46" s="5"/>
      <c r="J46" s="6"/>
      <c r="K46" s="6"/>
      <c r="L46" s="6"/>
      <c r="M46" s="6"/>
    </row>
    <row r="47" spans="1:13" s="40" customFormat="1" ht="15.75" x14ac:dyDescent="0.25">
      <c r="A47" s="37"/>
      <c r="B47" s="38"/>
      <c r="C47" s="39"/>
      <c r="D47" s="60"/>
      <c r="F47" s="41"/>
      <c r="G47" s="41"/>
      <c r="H47" s="41"/>
      <c r="I47" s="42"/>
      <c r="J47" s="38"/>
      <c r="K47" s="38"/>
      <c r="L47" s="38"/>
      <c r="M47" s="38"/>
    </row>
    <row r="48" spans="1:13" s="40" customFormat="1" ht="15.75" x14ac:dyDescent="0.25">
      <c r="A48" s="37"/>
      <c r="B48" s="38"/>
      <c r="C48" s="39"/>
      <c r="D48" s="60"/>
      <c r="F48" s="41"/>
      <c r="G48" s="41"/>
      <c r="H48" s="41"/>
      <c r="I48" s="42"/>
      <c r="J48" s="38"/>
      <c r="K48" s="38"/>
      <c r="L48" s="38"/>
      <c r="M48" s="38"/>
    </row>
    <row r="49" spans="1:13" s="40" customFormat="1" ht="68.25" customHeight="1" x14ac:dyDescent="0.25">
      <c r="A49" s="37"/>
      <c r="B49" s="38"/>
      <c r="C49" s="39"/>
      <c r="D49" s="60"/>
      <c r="F49" s="41"/>
      <c r="G49" s="41"/>
      <c r="H49" s="41"/>
      <c r="I49" s="42"/>
      <c r="J49" s="38"/>
      <c r="K49" s="38"/>
      <c r="L49" s="38"/>
      <c r="M49" s="38"/>
    </row>
    <row r="50" spans="1:13" s="40" customFormat="1" ht="15.75" x14ac:dyDescent="0.25">
      <c r="A50" s="37"/>
      <c r="B50" s="38"/>
      <c r="C50" s="39"/>
      <c r="D50" s="39"/>
      <c r="F50" s="41"/>
      <c r="G50" s="41"/>
      <c r="H50" s="41"/>
      <c r="I50" s="42"/>
      <c r="J50" s="38"/>
      <c r="K50" s="38"/>
      <c r="L50" s="38"/>
      <c r="M50" s="38"/>
    </row>
    <row r="51" spans="1:13" s="3" customFormat="1" ht="15.75" x14ac:dyDescent="0.25">
      <c r="A51" s="21"/>
      <c r="B51" s="6"/>
      <c r="C51" s="4"/>
      <c r="D51" s="4"/>
      <c r="F51" s="8"/>
      <c r="G51" s="8"/>
      <c r="H51" s="8"/>
      <c r="I51" s="5"/>
      <c r="J51" s="6"/>
      <c r="K51" s="6"/>
      <c r="L51" s="6"/>
      <c r="M51" s="6"/>
    </row>
    <row r="52" spans="1:13" s="48" customFormat="1" ht="15.75" x14ac:dyDescent="0.25">
      <c r="A52" s="45"/>
      <c r="B52" s="46"/>
      <c r="C52" s="47"/>
      <c r="D52" s="47"/>
      <c r="F52" s="49"/>
      <c r="G52" s="49"/>
      <c r="H52" s="49"/>
      <c r="I52" s="50"/>
      <c r="J52" s="46"/>
      <c r="K52" s="46"/>
      <c r="L52" s="46"/>
      <c r="M52" s="46"/>
    </row>
    <row r="53" spans="1:13" s="3" customFormat="1" ht="15.75" x14ac:dyDescent="0.25">
      <c r="A53" s="21"/>
      <c r="B53" s="6"/>
      <c r="C53" s="4"/>
      <c r="D53" s="4"/>
      <c r="F53" s="8"/>
      <c r="G53" s="8"/>
      <c r="H53" s="8"/>
      <c r="I53" s="5"/>
      <c r="J53" s="6"/>
      <c r="K53" s="6"/>
      <c r="L53" s="6"/>
      <c r="M53" s="6"/>
    </row>
    <row r="54" spans="1:13" s="3" customFormat="1" ht="15.75" x14ac:dyDescent="0.25">
      <c r="A54" s="21"/>
      <c r="B54" s="6"/>
      <c r="C54" s="4"/>
      <c r="D54" s="4"/>
      <c r="F54" s="8"/>
      <c r="G54" s="8"/>
      <c r="H54" s="8"/>
      <c r="I54" s="44"/>
      <c r="J54" s="6"/>
      <c r="K54" s="6"/>
      <c r="L54" s="6"/>
      <c r="M54" s="6"/>
    </row>
    <row r="55" spans="1:13" s="24" customFormat="1" ht="33" customHeight="1" x14ac:dyDescent="0.25">
      <c r="A55" s="28"/>
      <c r="B55" s="22"/>
      <c r="C55" s="23"/>
      <c r="D55" s="23"/>
      <c r="F55" s="25"/>
      <c r="G55" s="25"/>
      <c r="H55" s="25"/>
      <c r="I55" s="26"/>
      <c r="J55" s="22"/>
      <c r="K55" s="22"/>
      <c r="L55" s="22"/>
      <c r="M55" s="22"/>
    </row>
    <row r="56" spans="1:13" s="3" customFormat="1" ht="15.75" x14ac:dyDescent="0.25">
      <c r="A56" s="21"/>
      <c r="B56" s="6"/>
      <c r="C56" s="4"/>
      <c r="D56" s="4"/>
      <c r="F56" s="8"/>
      <c r="G56" s="8"/>
      <c r="H56" s="8"/>
      <c r="I56" s="5"/>
      <c r="J56" s="6"/>
      <c r="K56" s="6"/>
      <c r="L56" s="6"/>
      <c r="M56" s="6"/>
    </row>
    <row r="57" spans="1:13" s="40" customFormat="1" ht="15.75" x14ac:dyDescent="0.25">
      <c r="A57" s="37"/>
      <c r="B57" s="38"/>
      <c r="C57" s="39"/>
      <c r="D57" s="39"/>
      <c r="F57" s="41"/>
      <c r="G57" s="41"/>
      <c r="H57" s="41"/>
      <c r="I57" s="42"/>
      <c r="J57" s="38"/>
      <c r="K57" s="38"/>
      <c r="L57" s="38"/>
      <c r="M57" s="38"/>
    </row>
    <row r="58" spans="1:13" s="40" customFormat="1" ht="15.75" x14ac:dyDescent="0.25">
      <c r="A58" s="37"/>
      <c r="B58" s="38"/>
      <c r="C58" s="39"/>
      <c r="D58" s="39"/>
      <c r="F58" s="41"/>
      <c r="G58" s="41"/>
      <c r="H58" s="41"/>
      <c r="I58" s="42"/>
      <c r="J58" s="38"/>
      <c r="K58" s="38"/>
      <c r="L58" s="38"/>
      <c r="M58" s="38"/>
    </row>
    <row r="59" spans="1:13" s="3" customFormat="1" ht="15.75" x14ac:dyDescent="0.25">
      <c r="A59" s="6"/>
      <c r="B59" s="6"/>
      <c r="C59" s="4"/>
      <c r="D59" s="4"/>
      <c r="F59" s="8"/>
      <c r="G59" s="8"/>
      <c r="H59" s="8"/>
      <c r="I59" s="5"/>
      <c r="J59" s="6"/>
      <c r="K59" s="6"/>
      <c r="L59" s="6"/>
      <c r="M59" s="6"/>
    </row>
    <row r="60" spans="1:13" s="3" customFormat="1" ht="15.75" x14ac:dyDescent="0.25">
      <c r="A60" s="6"/>
      <c r="B60" s="6"/>
      <c r="C60" s="4"/>
      <c r="D60" s="4"/>
      <c r="F60" s="8"/>
      <c r="G60" s="8"/>
      <c r="H60" s="8"/>
      <c r="I60" s="5"/>
      <c r="J60" s="6"/>
      <c r="K60" s="6"/>
      <c r="L60" s="6"/>
      <c r="M60" s="6"/>
    </row>
  </sheetData>
  <printOptions gridLines="1"/>
  <pageMargins left="0.7" right="0.7" top="1.5" bottom="0.75" header="0.3" footer="0.3"/>
  <pageSetup paperSize="5" scale="50" orientation="landscape" r:id="rId1"/>
  <headerFooter>
    <oddHeader>&amp;L&amp;G&amp;C&amp;"Times New Roman,Bold"&amp;16 
2010 Homicide Cases</oddHeader>
    <oddFooter>&amp;C&amp;P of &amp;N&amp;R&amp;D  &amp;T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Stats</vt:lpstr>
      <vt:lpstr>2017 Homicides</vt:lpstr>
      <vt:lpstr>2016 Homicides</vt:lpstr>
      <vt:lpstr>2015 Homicides</vt:lpstr>
      <vt:lpstr>2014 Homicides</vt:lpstr>
      <vt:lpstr>2013 Homicides</vt:lpstr>
      <vt:lpstr>2012 Homicides</vt:lpstr>
      <vt:lpstr>2011 Homicides</vt:lpstr>
      <vt:lpstr>2010 Homicides</vt:lpstr>
      <vt:lpstr>'2012 Homicides'!Print_Area</vt:lpstr>
      <vt:lpstr>'2010 Homicides'!Print_Titles</vt:lpstr>
      <vt:lpstr>'2011 Homicides'!Print_Titles</vt:lpstr>
      <vt:lpstr>'2012 Homicides'!Print_Titles</vt:lpstr>
      <vt:lpstr>'2013 Homicides'!Print_Titles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Todd</dc:creator>
  <cp:lastModifiedBy>user</cp:lastModifiedBy>
  <cp:lastPrinted>2017-03-15T14:28:47Z</cp:lastPrinted>
  <dcterms:created xsi:type="dcterms:W3CDTF">2012-05-04T23:57:06Z</dcterms:created>
  <dcterms:modified xsi:type="dcterms:W3CDTF">2017-03-30T18:25:21Z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